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Лист1" sheetId="1" r:id="rId1"/>
    <sheet name="2020" sheetId="2" r:id="rId2"/>
  </sheets>
  <definedNames/>
  <calcPr fullCalcOnLoad="1"/>
</workbook>
</file>

<file path=xl/sharedStrings.xml><?xml version="1.0" encoding="utf-8"?>
<sst xmlns="http://schemas.openxmlformats.org/spreadsheetml/2006/main" count="192" uniqueCount="189">
  <si>
    <t>Код бюджетной классификации Российской Федерации</t>
  </si>
  <si>
    <t>Наименование доходов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</si>
  <si>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</si>
  <si>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</si>
  <si>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</si>
  <si>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</si>
  <si>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</si>
  <si>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</si>
  <si>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</si>
  <si>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</si>
  <si>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</si>
  <si>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</si>
  <si>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</si>
  <si>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</si>
  <si>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</si>
  <si>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</si>
  <si>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</si>
  <si>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</si>
  <si>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</si>
  <si>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</si>
  <si>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</si>
  <si>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1 08 03000 01 0000 110</t>
  </si>
  <si>
    <t xml:space="preserve">Государственная пошлина по делам, рассматриваемым в судах общей юрисдикции, мировыми судьями </t>
  </si>
  <si>
    <t>1 08 07000 01 0000 110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</si>
  <si>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</si>
  <si>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</si>
  <si>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</si>
  <si>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</si>
  <si>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</si>
  <si>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1 11 07000 00 0000 120</t>
  </si>
  <si>
    <t>Платежи от государственных и муниципальных унитарных предприятий</t>
  </si>
  <si>
    <t>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</si>
  <si>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</si>
  <si>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</si>
  <si>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</si>
  <si>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</si>
  <si>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</si>
  <si>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</si>
  <si>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</si>
  <si>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</si>
  <si>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</si>
  <si>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1 14 06000 00 0000 420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</si>
  <si>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</si>
  <si>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</si>
  <si>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</si>
  <si>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</si>
  <si>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</si>
  <si>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1 09 00000 00 0000 000</t>
  </si>
  <si>
    <t>ЗАДОЛЖЕННОСТЬ И ПЕРЕРАСЧЕТЫ ПО ОТМЕНЕННЫМ НАЛОГАМ, СБОРАМ И ИНЫМ ПЛАТЕЖАМ</t>
  </si>
  <si>
    <t>1 17 00000 00 0000 000</t>
  </si>
  <si>
    <t>ПРОЧИЕ НЕНАЛОГОВЫЕ ДОХОДЫ</t>
  </si>
  <si>
    <t>1 13 00000 00 0000 000</t>
  </si>
  <si>
    <t>ДОХОДЫ ОТ ОКАЗАНИЯ ПЛАТНЫХ УСЛУГ И КОМПЕНСАЦИИ ЗАТРАТ ГОСУДАРСТВА</t>
  </si>
  <si>
    <t>1 13 03000 00 0000 130</t>
  </si>
  <si>
    <t>Прочие доходы от оказания платных услуг и компенсации затрат государства</t>
  </si>
  <si>
    <t>НАЛОГОВЫЕ И НЕНАЛОГОВЫЕ ДОХОДЫ</t>
  </si>
  <si>
    <t xml:space="preserve">Прочие субсидии бюджетам городских округов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</si>
  <si>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</t>
  </si>
  <si>
    <t>1 11 01000 00 0000 120</t>
  </si>
  <si>
    <t>в том числе:</t>
  </si>
  <si>
    <t>Прочие субсидии бюджетам городских округов на осуществление дорожной деятельности в отношении автомобильных дорог общего пользования местного значения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</si>
  <si>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</si>
  <si>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</si>
  <si>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по дополнительному нормативу отчислений от налога на доходы физических лиц, заменяющему часть дотаций на выравнивание бюджетной обеспеченности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</si>
  <si>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</si>
  <si>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</si>
  <si>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</si>
  <si>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 (продукции), производимым на территории Российской Федерации</t>
  </si>
  <si>
    <t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</si>
  <si>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бюджетам городских округов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</si>
  <si>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2 02 25560 04 0000 151</t>
  </si>
  <si>
    <t>Субсидии бюджетам городских округов на поддержку обустройства мест массового отдыха населения (городских парков)</t>
  </si>
  <si>
    <t>(тыс. рублей)</t>
  </si>
  <si>
    <t>Субсидии бюджетам городских округов на реализацию мероприятий по обеспечению жильем молодых семей</t>
  </si>
  <si>
    <t>2 00 00000 00 0000 000</t>
  </si>
  <si>
    <t>2 02 00000 00 0000 000</t>
  </si>
  <si>
    <t>2 02 10000 00 0000 150</t>
  </si>
  <si>
    <t>2 02 15001 04 0000 150</t>
  </si>
  <si>
    <t xml:space="preserve">Дотации бюджетам городских округов на выравнивание бюджетной обеспеченности </t>
  </si>
  <si>
    <t>Дотации бюджетам городских округов на выравнивание бюджетной обеспеченности муниципальных районов (городских округов) из краевого фонда финансовой поддержки</t>
  </si>
  <si>
    <t>Дотации бюджетам городских округов на выравнивание бюджетной обеспеченности поселений из краевого фонда финансовой поддержки поселений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</si>
  <si>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</si>
  <si>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</si>
  <si>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>2 02 20000 00 0000 150</t>
  </si>
  <si>
    <t>2 02 20299 04 0000 150</t>
  </si>
  <si>
    <t>2 02 25497 04 0000 150</t>
  </si>
  <si>
    <t>2 02 25555 04 0000 150</t>
  </si>
  <si>
    <t>Субсидии бюджетам городских округов на реализацию программ формирования современной городской среды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</si>
  <si>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</si>
  <si>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 за счет средств краевого бюджета</t>
  </si>
  <si>
    <t>2 02 29999 04 0000 150</t>
  </si>
  <si>
    <t xml:space="preserve">Прочие субсидии бюджетам городских округов  на проектирование и (или) строительство, реконструкцию, модернизацию и капитальный ремонт объектов водопроводно-канализационного хозяйства </t>
  </si>
  <si>
    <t>Прочие субсидии бюджетам городских округов  на обеспечение функционирования объектов обращения с твердыми бытовыми отходами, находящихся в муниципальной собственности</t>
  </si>
  <si>
    <t>Прочие субсидии бюджетам городских округов  на комплектование книжных фондов и обеспечение информационно-техническим оборудованием библиотек</t>
  </si>
  <si>
    <t>Прочие субсидии бюджетам городских округов  на развитие спортивной инфраструктуры, находящейся в муниципальной собственности</t>
  </si>
  <si>
    <t>2 02 30000 00 0000 150</t>
  </si>
  <si>
    <t xml:space="preserve">  2 02 30024 04 0000 150</t>
  </si>
  <si>
    <t xml:space="preserve">Субвенции бюджетам городских округов на выполнение передаваемых полномочий субъектов Российской Федерации </t>
  </si>
  <si>
    <t>Субвенции бюджетам городских округов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 общеобразовательных организациях</t>
  </si>
  <si>
    <t>Субвенции бюджетам городских округов на организацию и обеспечение оздоровления и отдыха детей (за исключением организации отдыха детей в каникулярное время)</t>
  </si>
  <si>
    <t>Субвенции бюджетам городских округов на осуществление отдельных государственных полномочий по созданию и обеспечению деятельности комиссии по делам несовершеннолетних и защите их прав</t>
  </si>
  <si>
    <t>Субвенции бюджетам городских округов на реализацию отдельных государственных полномочий по созданию административной комиссии</t>
  </si>
  <si>
    <t>Субвенции бюджетам городских округов на осуществление отдельных государственных полномочий по осуществлению государственного жилищного надзора</t>
  </si>
  <si>
    <t>Субвенции бюджетам городских округов на осуществление отдельных государственных полномочий по государственному управлению охраной труда</t>
  </si>
  <si>
    <t xml:space="preserve">Субвенции бюджетам городских округов на реализацию отдельных государственных полномочий по    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 
</t>
  </si>
  <si>
    <t>Субвенции бюджетам городских округов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</si>
  <si>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 xml:space="preserve"> 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</si>
  <si>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</si>
  <si>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</si>
  <si>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</si>
  <si>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2 02 35930 04 0000 150</t>
  </si>
  <si>
    <t>Субвенции бюджетам городских округов на государственную регистрацию актов гражданского состояния</t>
  </si>
  <si>
    <t>Прочие межбюджетные трансферты, передаваемые бюджетам городских округов</t>
  </si>
  <si>
    <t>ВСЕГО ДОХОДОВ</t>
  </si>
  <si>
    <t>Дотации бюджетам бюджетной системы Российской Федерации</t>
  </si>
  <si>
    <t>2 02 15853 04 0000 150</t>
  </si>
  <si>
    <t>Дотации бюджетам городских округов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</si>
  <si>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202 19999 04 0000 150</t>
  </si>
  <si>
    <t>Прочие дотации бюджетам городских округов</t>
  </si>
  <si>
    <t>Субсидии бюджетам бюджетной системы Российской Федерации (межбюджетные субсидии)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</si>
  <si>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 Фонд содействия реформированию жилищно-коммунального хозяйства</t>
  </si>
  <si>
    <t>2 02 25228 04 0000 150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</si>
  <si>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</si>
  <si>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Прочие субсидии бюджетам городских округов в целях софинансирования муниципальных программ в области использования и охраны водных объектов</t>
  </si>
  <si>
    <t>Прочие субсидии бюджетам городских округов  на благоустройство   территорий муниципальных образований</t>
  </si>
  <si>
    <t xml:space="preserve">Прочие субсидии бюджетам городских округов  на капитальный ремонт зданий муниципальных общеобразовательных учреждений </t>
  </si>
  <si>
    <t>Прочие субсидии бюджетам городских округов  на организацию физкультурно- спортивной работы по месту жительства</t>
  </si>
  <si>
    <t xml:space="preserve">Прочие субсидии бюджетам муниципальных образований на разработку проектной документации на проведение работ по сохранению объектов культурного наследия </t>
  </si>
  <si>
    <t>Прочие субсидии бюджетам городских округов  на капитальный ремонт оздоровительных лагерей, находящихся в собственности муниципальных образований</t>
  </si>
  <si>
    <t xml:space="preserve">Прочие субсидии бюджетам городских округов  на мероприятия по созданию и развитию системы газоснабжения муниципальных образований </t>
  </si>
  <si>
    <t>Прочие субсидии бюджетам городских округов  на приобретение и поставку спортивного инвентаря, спортивного оборудования и иного имущества для развития лыжного спорта</t>
  </si>
  <si>
    <t>Субвенции бюджетам бюджетной системы Российской Федерации</t>
  </si>
  <si>
    <t>2 02 03002 04 0000 151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</si>
  <si>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</si>
  <si>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2 02 03007 04 0000151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</si>
  <si>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</si>
  <si>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2 02 03021 04 0000 151</t>
  </si>
  <si>
    <t xml:space="preserve">Субвенции бюджетам городских округов на ежемесячное денежное вознаграждение за классное руководство </t>
  </si>
  <si>
    <t>Субвенции бюджетам городских округов на обеспечение бесплатным питанием детей, обучающихся в муниципальных общеобразовательных организациях</t>
  </si>
  <si>
    <t xml:space="preserve">Субвенции бюджетам городских округов на реализацию государственных полномочий Приморского края по организации мероприятий при осуществлении деятельностипо обращению с животными без владельцев </t>
  </si>
  <si>
    <t xml:space="preserve">Субвенции бюджетам городских округов на осуществление отдельных государственных полномочий органов опеки и попечительства в отношении   несовершеннолетних  </t>
  </si>
  <si>
    <t xml:space="preserve">Субвенции бюджетам городских округов на осуществление отдельных государственных полномочий по социальной поддержке детей, оставшихся без попечения родителей и лиц, принявших на воспитание в семью детей, оставшихся без попечения родителей </t>
  </si>
  <si>
    <t xml:space="preserve">Субвенции бюджетам городских округов на осуществление отдельных государственных полномочий по   обеспечению мер социальной поддержки педагогическим работникам муниципальных образовательных организаций  </t>
  </si>
  <si>
    <t>2 02 35082 04 0010 150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</si>
  <si>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</si>
  <si>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2 02 35260 04 0000 150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</si>
  <si>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</si>
  <si>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 xml:space="preserve"> 2 02 35304 04 0000 150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</si>
  <si>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</si>
  <si>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2 02 40000 00 0000 150</t>
  </si>
  <si>
    <t>Иные межбюджетные трансферты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</si>
  <si>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</si>
  <si>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</si>
  <si>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2 02 04061 04 0000 151</t>
  </si>
  <si>
    <t>Межбюджетные трансферты,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</t>
  </si>
  <si>
    <t>2 02 04081 04 0000 151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</si>
  <si>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</si>
  <si>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2 02 45303 04 0000 150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</si>
  <si>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</si>
  <si>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2 02 49999 04 0000 150</t>
  </si>
  <si>
    <t>2 19 00000 04 000 150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</si>
  <si>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</si>
  <si>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ВСЕГО ДОХОДОВ С УЧЕТОМ ВОЗВРАТА ОСТАТКОВ</t>
  </si>
  <si>
    <t>2 02 25519 04 0000 150</t>
  </si>
  <si>
    <t>Субсидии бюджетам городских округов на  поддержку отрасли культуры</t>
  </si>
  <si>
    <t>1 05 01000 00 0000 110</t>
  </si>
  <si>
    <t>Налог, взимаемый в связи с применением упрощенной системы налогообложения</t>
  </si>
  <si>
    <t>202 35469 04 0000 150</t>
  </si>
  <si>
    <t>Субвенции бюджетам городских округов на проведение Всероссийской переписи населения 2020 года</t>
  </si>
  <si>
    <t>Прогноз на 2023 год</t>
  </si>
  <si>
    <t>2 02 39999 04 0000 150</t>
  </si>
  <si>
    <t xml:space="preserve">Прочие субвенции бюджетам городских округов
</t>
  </si>
  <si>
    <t>2 02 36900 04 0000 150</t>
  </si>
  <si>
    <t xml:space="preserve">Единая субвенция бюджетам городских округов из бюджета субъекта Российской Федерации  </t>
  </si>
  <si>
    <t>2 02 25081 04 0000 150</t>
  </si>
  <si>
    <t xml:space="preserve"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
</t>
  </si>
  <si>
    <t xml:space="preserve">
2 02 25299 04 0000 150
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</si>
  <si>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</si>
  <si>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факт 2021 г</t>
  </si>
  <si>
    <t>Оценка ожидаемого исполнения 2022 г</t>
  </si>
  <si>
    <t>Отклонение прогноза на 2023 г. от факта 2021г</t>
  </si>
  <si>
    <t>Прогноз на 2024 год</t>
  </si>
  <si>
    <t xml:space="preserve">Прогноз на 2025 год </t>
  </si>
  <si>
    <t xml:space="preserve">Сведения о доходах бюджета городского округа Спасск-Дальний по видам доходов на 2023 год и плановый период 2024 и 2025 годов                           в сравнении с ожидаемым исполнением за текущий финансовый год  и отчетом за отчетный финансовый год </t>
  </si>
  <si>
    <t>2 02 25750 04 0000 150</t>
  </si>
  <si>
    <t>Субсидии бюджетам городских округов на реализацию мероприятий по модернизации школьных систем образования</t>
  </si>
  <si>
    <t>Отклонение прогноза на 2023 г. от ожидаемого исполнения 2022г</t>
  </si>
  <si>
    <t>202 25467 04 0000150</t>
  </si>
  <si>
    <t>Сусидии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</si>
</sst>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#,##0.000"/>
    <numFmt numFmtId="195" formatCode="#,##0.00000"/>
  </numFmts>
  <fonts count="50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2"/>
      <name val="Times New Roman Cyr"/>
      <family val="1"/>
    </font>
    <font>
      <sz val="11"/>
      <name val="Times New Roman Cyr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49" fontId="5" fillId="33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Border="1" applyAlignment="1">
      <alignment horizontal="right" wrapText="1"/>
    </xf>
    <xf numFmtId="0" fontId="6" fillId="0" borderId="11" xfId="0" applyFont="1" applyBorder="1" applyAlignment="1">
      <alignment horizontal="justify" vertical="top" wrapText="1"/>
    </xf>
    <xf numFmtId="4" fontId="7" fillId="0" borderId="10" xfId="0" applyNumberFormat="1" applyFont="1" applyFill="1" applyBorder="1" applyAlignment="1">
      <alignment horizontal="right" wrapText="1"/>
    </xf>
    <xf numFmtId="49" fontId="5" fillId="33" borderId="10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49" fillId="0" borderId="0" xfId="0" applyFont="1" applyAlignment="1">
      <alignment vertical="top" wrapText="1"/>
    </xf>
    <xf numFmtId="0" fontId="1" fillId="0" borderId="0" xfId="0" applyFont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49" fillId="0" borderId="10" xfId="0" applyFont="1" applyBorder="1" applyAlignment="1">
      <alignment vertical="top" wrapText="1"/>
    </xf>
    <xf numFmtId="2" fontId="5" fillId="33" borderId="12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justify" vertical="top"/>
    </xf>
    <xf numFmtId="0" fontId="1" fillId="0" borderId="13" xfId="0" applyFont="1" applyBorder="1" applyAlignment="1">
      <alignment horizontal="justify" vertical="top" wrapText="1"/>
    </xf>
    <xf numFmtId="0" fontId="5" fillId="0" borderId="14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/>
    </xf>
    <xf numFmtId="49" fontId="5" fillId="0" borderId="10" xfId="0" applyNumberFormat="1" applyFont="1" applyFill="1" applyBorder="1" applyAlignment="1">
      <alignment horizontal="center" vertical="top"/>
    </xf>
    <xf numFmtId="0" fontId="10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11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0" fontId="49" fillId="34" borderId="10" xfId="0" applyFont="1" applyFill="1" applyBorder="1" applyAlignment="1">
      <alignment vertical="top" wrapText="1"/>
    </xf>
    <xf numFmtId="0" fontId="11" fillId="34" borderId="10" xfId="0" applyFont="1" applyFill="1" applyBorder="1" applyAlignment="1">
      <alignment vertical="center"/>
    </xf>
    <xf numFmtId="0" fontId="11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1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" fontId="2" fillId="0" borderId="16" xfId="0" applyNumberFormat="1" applyFont="1" applyFill="1" applyBorder="1" applyAlignment="1">
      <alignment horizontal="right" wrapText="1"/>
    </xf>
    <xf numFmtId="0" fontId="5" fillId="0" borderId="12" xfId="0" applyFont="1" applyBorder="1" applyAlignment="1">
      <alignment vertical="top"/>
    </xf>
    <xf numFmtId="0" fontId="1" fillId="0" borderId="12" xfId="0" applyFont="1" applyBorder="1" applyAlignment="1">
      <alignment wrapText="1"/>
    </xf>
    <xf numFmtId="49" fontId="5" fillId="0" borderId="15" xfId="0" applyNumberFormat="1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left" vertical="top" wrapText="1"/>
    </xf>
    <xf numFmtId="4" fontId="7" fillId="0" borderId="16" xfId="0" applyNumberFormat="1" applyFont="1" applyFill="1" applyBorder="1" applyAlignment="1">
      <alignment horizontal="right" wrapText="1"/>
    </xf>
    <xf numFmtId="49" fontId="5" fillId="33" borderId="12" xfId="0" applyNumberFormat="1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justify" vertical="top" wrapText="1"/>
    </xf>
    <xf numFmtId="49" fontId="5" fillId="33" borderId="15" xfId="0" applyNumberFormat="1" applyFont="1" applyFill="1" applyBorder="1" applyAlignment="1">
      <alignment horizontal="center" vertical="top"/>
    </xf>
    <xf numFmtId="0" fontId="6" fillId="0" borderId="17" xfId="0" applyFont="1" applyBorder="1" applyAlignment="1">
      <alignment horizontal="justify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22"/>
  <sheetViews>
    <sheetView tabSelected="1" zoomScalePageLayoutView="0" workbookViewId="0" topLeftCell="A1">
      <selection activeCell="L55" sqref="L55"/>
    </sheetView>
  </sheetViews>
  <sheetFormatPr defaultColWidth="9.140625" defaultRowHeight="12.75"/>
  <cols>
    <col min="1" max="1" width="18.00390625" style="0" customWidth="1"/>
    <col min="2" max="2" width="36.140625" style="0" customWidth="1"/>
    <col min="3" max="3" width="12.8515625" style="0" customWidth="1"/>
    <col min="4" max="4" width="13.7109375" style="0" customWidth="1"/>
    <col min="5" max="5" width="12.8515625" style="59" customWidth="1"/>
    <col min="6" max="7" width="12.8515625" style="0" customWidth="1"/>
    <col min="8" max="8" width="13.140625" style="0" customWidth="1"/>
    <col min="9" max="9" width="13.8515625" style="0" customWidth="1"/>
    <col min="10" max="10" width="9.421875" style="0" customWidth="1"/>
  </cols>
  <sheetData>
    <row r="2" spans="1:10" ht="11.25" customHeight="1">
      <c r="A2" s="21"/>
      <c r="B2" s="21"/>
      <c r="C2" s="21"/>
      <c r="D2" s="21"/>
      <c r="E2" s="54"/>
      <c r="F2" s="21"/>
      <c r="G2" s="21"/>
      <c r="H2" s="21"/>
      <c r="I2" s="21"/>
      <c r="J2" s="21"/>
    </row>
    <row r="3" spans="1:10" ht="37.5" customHeight="1">
      <c r="A3" s="66" t="s">
        <v>183</v>
      </c>
      <c r="B3" s="66"/>
      <c r="C3" s="66"/>
      <c r="D3" s="66"/>
      <c r="E3" s="66"/>
      <c r="F3" s="66"/>
      <c r="G3" s="66"/>
      <c r="H3" s="66"/>
      <c r="I3" s="66"/>
      <c r="J3" s="21"/>
    </row>
    <row r="4" spans="1:10" ht="11.25" customHeight="1">
      <c r="A4" s="67"/>
      <c r="B4" s="67"/>
      <c r="C4" s="67"/>
      <c r="D4" s="67"/>
      <c r="E4" s="67"/>
      <c r="F4" s="67"/>
      <c r="G4" s="67"/>
      <c r="H4" s="67"/>
      <c r="I4" s="67"/>
      <c r="J4" s="21"/>
    </row>
    <row r="5" spans="1:10" ht="9" customHeight="1" hidden="1">
      <c r="A5" s="21"/>
      <c r="B5" s="21"/>
      <c r="C5" s="21"/>
      <c r="D5" s="21"/>
      <c r="E5" s="54"/>
      <c r="F5" s="21"/>
      <c r="G5" s="21"/>
      <c r="H5" s="21"/>
      <c r="I5" s="21"/>
      <c r="J5" s="21"/>
    </row>
    <row r="6" spans="1:10" ht="15.75">
      <c r="A6" s="21"/>
      <c r="B6" s="21"/>
      <c r="C6" s="21"/>
      <c r="D6" s="21"/>
      <c r="E6" s="54"/>
      <c r="F6" s="21"/>
      <c r="G6" s="21"/>
      <c r="H6" s="21"/>
      <c r="I6" s="45" t="s">
        <v>72</v>
      </c>
      <c r="J6" s="21"/>
    </row>
    <row r="7" spans="1:10" ht="5.25" customHeight="1">
      <c r="A7" s="22"/>
      <c r="B7" s="22"/>
      <c r="C7" s="22"/>
      <c r="D7" s="22"/>
      <c r="E7" s="55"/>
      <c r="F7" s="22"/>
      <c r="G7" s="22"/>
      <c r="H7" s="22"/>
      <c r="I7" s="23"/>
      <c r="J7" s="22"/>
    </row>
    <row r="8" spans="1:9" ht="79.5" customHeight="1">
      <c r="A8" s="61" t="s">
        <v>0</v>
      </c>
      <c r="B8" s="61" t="s">
        <v>1</v>
      </c>
      <c r="C8" s="61" t="s">
        <v>178</v>
      </c>
      <c r="D8" s="61" t="s">
        <v>179</v>
      </c>
      <c r="E8" s="62" t="s">
        <v>169</v>
      </c>
      <c r="F8" s="64" t="s">
        <v>180</v>
      </c>
      <c r="G8" s="64" t="s">
        <v>186</v>
      </c>
      <c r="H8" s="64" t="s">
        <v>181</v>
      </c>
      <c r="I8" s="61" t="s">
        <v>182</v>
      </c>
    </row>
    <row r="9" spans="1:9" ht="15" customHeight="1">
      <c r="A9" s="61"/>
      <c r="B9" s="61"/>
      <c r="C9" s="61"/>
      <c r="D9" s="61"/>
      <c r="E9" s="63"/>
      <c r="F9" s="65"/>
      <c r="G9" s="65"/>
      <c r="H9" s="65"/>
      <c r="I9" s="61"/>
    </row>
    <row r="10" spans="1:9" ht="14.25" customHeight="1">
      <c r="A10" s="19">
        <v>1</v>
      </c>
      <c r="B10" s="19">
        <v>2</v>
      </c>
      <c r="C10" s="19">
        <v>3</v>
      </c>
      <c r="D10" s="19">
        <v>4</v>
      </c>
      <c r="E10" s="56">
        <v>5</v>
      </c>
      <c r="F10" s="19">
        <v>6</v>
      </c>
      <c r="G10" s="19">
        <v>7</v>
      </c>
      <c r="H10" s="19">
        <v>8</v>
      </c>
      <c r="I10" s="19">
        <v>9</v>
      </c>
    </row>
    <row r="11" spans="1:9" ht="35.25" customHeight="1">
      <c r="A11" s="7" t="s">
        <v>2</v>
      </c>
      <c r="B11" s="1" t="s">
        <v>55</v>
      </c>
      <c r="C11" s="10">
        <f>C12+C16+C18+C23+C26+C30+C35+C39+C42+C29+C43+C38</f>
        <v>536479</v>
      </c>
      <c r="D11" s="10">
        <f>D12+D16+D18+D23+D26+D30+D35+D39+D42+D29+D43+D37</f>
        <v>704279</v>
      </c>
      <c r="E11" s="57">
        <f>E12+E16+E18+E23+E26+E30+E35+E39+E42+E29+E43+E37</f>
        <v>619973</v>
      </c>
      <c r="F11" s="10">
        <f>E11-C11</f>
        <v>83494</v>
      </c>
      <c r="G11" s="10">
        <f>E11-D11</f>
        <v>-84306</v>
      </c>
      <c r="H11" s="10">
        <f>H12+H16+H18+H23+H26+H30+H35+H39+H42+H29+H43+H38</f>
        <v>643486</v>
      </c>
      <c r="I11" s="10">
        <f>I12+I16+I18+I23+I26+I30+I35+I39+I42+I29+I43+I38</f>
        <v>635024</v>
      </c>
    </row>
    <row r="12" spans="1:10" ht="19.5" customHeight="1">
      <c r="A12" s="7" t="s">
        <v>3</v>
      </c>
      <c r="B12" s="2" t="s">
        <v>4</v>
      </c>
      <c r="C12" s="12">
        <f>C13</f>
        <v>418145</v>
      </c>
      <c r="D12" s="12">
        <f>D13</f>
        <v>508335</v>
      </c>
      <c r="E12" s="58">
        <f>E13</f>
        <v>518334</v>
      </c>
      <c r="F12" s="12">
        <f aca="true" t="shared" si="0" ref="F12:F76">E12-C12</f>
        <v>100189</v>
      </c>
      <c r="G12" s="12">
        <f aca="true" t="shared" si="1" ref="G12:G75">E12-D12</f>
        <v>9999</v>
      </c>
      <c r="H12" s="12">
        <f>H13</f>
        <v>536600</v>
      </c>
      <c r="I12" s="12">
        <f>I13</f>
        <v>526035</v>
      </c>
      <c r="J12" s="46"/>
    </row>
    <row r="13" spans="1:9" ht="15.75">
      <c r="A13" s="7" t="s">
        <v>5</v>
      </c>
      <c r="B13" s="2" t="s">
        <v>6</v>
      </c>
      <c r="C13" s="12">
        <v>418145</v>
      </c>
      <c r="D13" s="13">
        <v>508335</v>
      </c>
      <c r="E13" s="33">
        <v>518334</v>
      </c>
      <c r="F13" s="12">
        <f t="shared" si="0"/>
        <v>100189</v>
      </c>
      <c r="G13" s="12">
        <f t="shared" si="1"/>
        <v>9999</v>
      </c>
      <c r="H13" s="13">
        <v>536600</v>
      </c>
      <c r="I13" s="13">
        <v>526035</v>
      </c>
    </row>
    <row r="14" spans="1:9" ht="0.75" customHeight="1">
      <c r="A14" s="7"/>
      <c r="B14" s="2" t="s">
        <v>59</v>
      </c>
      <c r="C14" s="12"/>
      <c r="D14" s="13"/>
      <c r="E14" s="58"/>
      <c r="F14" s="12">
        <f t="shared" si="0"/>
        <v>0</v>
      </c>
      <c r="G14" s="12">
        <f t="shared" si="1"/>
        <v>0</v>
      </c>
      <c r="H14" s="12"/>
      <c r="I14" s="13"/>
    </row>
    <row r="15" spans="1:9" ht="78.75" hidden="1">
      <c r="A15" s="7"/>
      <c r="B15" s="2" t="s">
        <v>63</v>
      </c>
      <c r="C15" s="14">
        <v>210116470</v>
      </c>
      <c r="D15" s="14">
        <v>210116470</v>
      </c>
      <c r="E15" s="14"/>
      <c r="F15" s="12">
        <f t="shared" si="0"/>
        <v>-210116470</v>
      </c>
      <c r="G15" s="12">
        <f t="shared" si="1"/>
        <v>-210116470</v>
      </c>
      <c r="H15" s="14"/>
      <c r="I15" s="14"/>
    </row>
    <row r="16" spans="1:9" ht="63">
      <c r="A16" s="20" t="s">
        <v>64</v>
      </c>
      <c r="B16" s="2" t="s">
        <v>65</v>
      </c>
      <c r="C16" s="14">
        <f>C17</f>
        <v>11030</v>
      </c>
      <c r="D16" s="14">
        <f>D17</f>
        <v>13377</v>
      </c>
      <c r="E16" s="14">
        <f>E17</f>
        <v>12891</v>
      </c>
      <c r="F16" s="12">
        <f t="shared" si="0"/>
        <v>1861</v>
      </c>
      <c r="G16" s="12">
        <f t="shared" si="1"/>
        <v>-486</v>
      </c>
      <c r="H16" s="14">
        <f>H17</f>
        <v>13887</v>
      </c>
      <c r="I16" s="14">
        <f>I17</f>
        <v>13887</v>
      </c>
    </row>
    <row r="17" spans="1:9" ht="63">
      <c r="A17" s="20" t="s">
        <v>66</v>
      </c>
      <c r="B17" s="2" t="s">
        <v>67</v>
      </c>
      <c r="C17" s="14">
        <v>11030</v>
      </c>
      <c r="D17" s="14">
        <v>13377</v>
      </c>
      <c r="E17" s="14">
        <v>12891</v>
      </c>
      <c r="F17" s="12">
        <f t="shared" si="0"/>
        <v>1861</v>
      </c>
      <c r="G17" s="12">
        <f t="shared" si="1"/>
        <v>-486</v>
      </c>
      <c r="H17" s="14">
        <v>13887</v>
      </c>
      <c r="I17" s="14">
        <v>13887</v>
      </c>
    </row>
    <row r="18" spans="1:9" ht="30" customHeight="1">
      <c r="A18" s="7" t="s">
        <v>7</v>
      </c>
      <c r="B18" s="2" t="s">
        <v>8</v>
      </c>
      <c r="C18" s="13">
        <f>C20+C21+C22+C19</f>
        <v>21136</v>
      </c>
      <c r="D18" s="13">
        <f>D20+D21+D22+D19</f>
        <v>106380</v>
      </c>
      <c r="E18" s="33">
        <f>E20+E21+E22+E19</f>
        <v>16350</v>
      </c>
      <c r="F18" s="12">
        <f t="shared" si="0"/>
        <v>-4786</v>
      </c>
      <c r="G18" s="12">
        <f t="shared" si="1"/>
        <v>-90030</v>
      </c>
      <c r="H18" s="13">
        <f>H20+H21+H22+H19</f>
        <v>18850</v>
      </c>
      <c r="I18" s="13">
        <f>I20+I21+I22+I19</f>
        <v>18850</v>
      </c>
    </row>
    <row r="19" spans="1:9" ht="50.25" customHeight="1">
      <c r="A19" s="7" t="s">
        <v>165</v>
      </c>
      <c r="B19" s="2" t="s">
        <v>166</v>
      </c>
      <c r="C19" s="13">
        <v>1711</v>
      </c>
      <c r="D19" s="13">
        <v>92000</v>
      </c>
      <c r="E19" s="33">
        <v>2000</v>
      </c>
      <c r="F19" s="12">
        <f t="shared" si="0"/>
        <v>289</v>
      </c>
      <c r="G19" s="12">
        <f t="shared" si="1"/>
        <v>-90000</v>
      </c>
      <c r="H19" s="13">
        <v>2000</v>
      </c>
      <c r="I19" s="13">
        <v>2000</v>
      </c>
    </row>
    <row r="20" spans="1:9" ht="32.25" customHeight="1">
      <c r="A20" s="7" t="s">
        <v>9</v>
      </c>
      <c r="B20" s="2" t="s">
        <v>10</v>
      </c>
      <c r="C20" s="14">
        <v>6529</v>
      </c>
      <c r="D20" s="13">
        <v>600</v>
      </c>
      <c r="E20" s="14">
        <v>50</v>
      </c>
      <c r="F20" s="12">
        <f t="shared" si="0"/>
        <v>-6479</v>
      </c>
      <c r="G20" s="12">
        <f t="shared" si="1"/>
        <v>-550</v>
      </c>
      <c r="H20" s="14">
        <v>50</v>
      </c>
      <c r="I20" s="13">
        <v>50</v>
      </c>
    </row>
    <row r="21" spans="1:9" ht="15.75" customHeight="1">
      <c r="A21" s="7" t="s">
        <v>11</v>
      </c>
      <c r="B21" s="2" t="s">
        <v>12</v>
      </c>
      <c r="C21" s="14">
        <v>987</v>
      </c>
      <c r="D21" s="13">
        <v>280</v>
      </c>
      <c r="E21" s="14">
        <v>300</v>
      </c>
      <c r="F21" s="12">
        <f t="shared" si="0"/>
        <v>-687</v>
      </c>
      <c r="G21" s="12">
        <f t="shared" si="1"/>
        <v>20</v>
      </c>
      <c r="H21" s="14">
        <v>300</v>
      </c>
      <c r="I21" s="13">
        <v>300</v>
      </c>
    </row>
    <row r="22" spans="1:9" ht="64.5" customHeight="1">
      <c r="A22" s="7" t="s">
        <v>61</v>
      </c>
      <c r="B22" s="2" t="s">
        <v>62</v>
      </c>
      <c r="C22" s="14">
        <v>11909</v>
      </c>
      <c r="D22" s="13">
        <v>13500</v>
      </c>
      <c r="E22" s="14">
        <v>14000</v>
      </c>
      <c r="F22" s="12">
        <f t="shared" si="0"/>
        <v>2091</v>
      </c>
      <c r="G22" s="12">
        <f t="shared" si="1"/>
        <v>500</v>
      </c>
      <c r="H22" s="14">
        <v>16500</v>
      </c>
      <c r="I22" s="13">
        <v>16500</v>
      </c>
    </row>
    <row r="23" spans="1:9" ht="15.75">
      <c r="A23" s="7" t="s">
        <v>13</v>
      </c>
      <c r="B23" s="2" t="s">
        <v>14</v>
      </c>
      <c r="C23" s="13">
        <f>C24+C25</f>
        <v>43606</v>
      </c>
      <c r="D23" s="13">
        <f>D24+D25</f>
        <v>37780</v>
      </c>
      <c r="E23" s="33">
        <f>E24+E25</f>
        <v>38700</v>
      </c>
      <c r="F23" s="12">
        <f t="shared" si="0"/>
        <v>-4906</v>
      </c>
      <c r="G23" s="12">
        <f t="shared" si="1"/>
        <v>920</v>
      </c>
      <c r="H23" s="13">
        <f>H24+H25</f>
        <v>40200</v>
      </c>
      <c r="I23" s="13">
        <f>I24+I25</f>
        <v>42150</v>
      </c>
    </row>
    <row r="24" spans="1:9" ht="19.5" customHeight="1">
      <c r="A24" s="7" t="s">
        <v>15</v>
      </c>
      <c r="B24" s="2" t="s">
        <v>16</v>
      </c>
      <c r="C24" s="14">
        <v>18485</v>
      </c>
      <c r="D24" s="13">
        <v>20280</v>
      </c>
      <c r="E24" s="14">
        <v>21200</v>
      </c>
      <c r="F24" s="12">
        <f t="shared" si="0"/>
        <v>2715</v>
      </c>
      <c r="G24" s="12">
        <f t="shared" si="1"/>
        <v>920</v>
      </c>
      <c r="H24" s="14">
        <v>22200</v>
      </c>
      <c r="I24" s="13">
        <v>23650</v>
      </c>
    </row>
    <row r="25" spans="1:9" ht="15.75">
      <c r="A25" s="7" t="s">
        <v>17</v>
      </c>
      <c r="B25" s="2" t="s">
        <v>18</v>
      </c>
      <c r="C25" s="14">
        <v>25121</v>
      </c>
      <c r="D25" s="13">
        <v>17500</v>
      </c>
      <c r="E25" s="14">
        <v>17500</v>
      </c>
      <c r="F25" s="12">
        <f t="shared" si="0"/>
        <v>-7621</v>
      </c>
      <c r="G25" s="12">
        <f t="shared" si="1"/>
        <v>0</v>
      </c>
      <c r="H25" s="14">
        <v>18000</v>
      </c>
      <c r="I25" s="13">
        <v>18500</v>
      </c>
    </row>
    <row r="26" spans="1:9" ht="31.5">
      <c r="A26" s="7" t="s">
        <v>19</v>
      </c>
      <c r="B26" s="2" t="s">
        <v>20</v>
      </c>
      <c r="C26" s="13">
        <v>5484</v>
      </c>
      <c r="D26" s="13">
        <v>6140</v>
      </c>
      <c r="E26" s="33">
        <v>5250</v>
      </c>
      <c r="F26" s="12">
        <f t="shared" si="0"/>
        <v>-234</v>
      </c>
      <c r="G26" s="12">
        <f t="shared" si="1"/>
        <v>-890</v>
      </c>
      <c r="H26" s="13">
        <v>5350</v>
      </c>
      <c r="I26" s="13">
        <v>5350</v>
      </c>
    </row>
    <row r="27" spans="1:9" ht="47.25" customHeight="1" hidden="1">
      <c r="A27" s="7" t="s">
        <v>21</v>
      </c>
      <c r="B27" s="2" t="s">
        <v>22</v>
      </c>
      <c r="C27" s="14">
        <v>5303</v>
      </c>
      <c r="D27" s="13">
        <v>4900</v>
      </c>
      <c r="E27" s="14"/>
      <c r="F27" s="12">
        <f t="shared" si="0"/>
        <v>-5303</v>
      </c>
      <c r="G27" s="12">
        <f t="shared" si="1"/>
        <v>-4900</v>
      </c>
      <c r="H27" s="14"/>
      <c r="I27" s="13"/>
    </row>
    <row r="28" spans="1:9" ht="61.5" customHeight="1" hidden="1">
      <c r="A28" s="7" t="s">
        <v>23</v>
      </c>
      <c r="B28" s="2" t="s">
        <v>24</v>
      </c>
      <c r="C28" s="14"/>
      <c r="D28" s="13">
        <v>200</v>
      </c>
      <c r="E28" s="14"/>
      <c r="F28" s="12">
        <f t="shared" si="0"/>
        <v>0</v>
      </c>
      <c r="G28" s="12">
        <f t="shared" si="1"/>
        <v>-200</v>
      </c>
      <c r="H28" s="14"/>
      <c r="I28" s="13"/>
    </row>
    <row r="29" spans="1:9" ht="47.25" customHeight="1">
      <c r="A29" s="7" t="s">
        <v>47</v>
      </c>
      <c r="B29" s="2" t="s">
        <v>48</v>
      </c>
      <c r="C29" s="13">
        <v>0</v>
      </c>
      <c r="D29" s="13">
        <v>0</v>
      </c>
      <c r="E29" s="33">
        <v>0</v>
      </c>
      <c r="F29" s="12">
        <f t="shared" si="0"/>
        <v>0</v>
      </c>
      <c r="G29" s="12">
        <f t="shared" si="1"/>
        <v>0</v>
      </c>
      <c r="H29" s="13">
        <v>0</v>
      </c>
      <c r="I29" s="13">
        <v>0</v>
      </c>
    </row>
    <row r="30" spans="1:9" ht="62.25" customHeight="1">
      <c r="A30" s="7" t="s">
        <v>25</v>
      </c>
      <c r="B30" s="3" t="s">
        <v>26</v>
      </c>
      <c r="C30" s="13">
        <f>C31+C32+C33+C34</f>
        <v>28132</v>
      </c>
      <c r="D30" s="13">
        <f>D31+D32+D33+D34</f>
        <v>24760</v>
      </c>
      <c r="E30" s="33">
        <f>E31+E32+E33+E34</f>
        <v>24615</v>
      </c>
      <c r="F30" s="12">
        <f t="shared" si="0"/>
        <v>-3517</v>
      </c>
      <c r="G30" s="12">
        <f t="shared" si="1"/>
        <v>-145</v>
      </c>
      <c r="H30" s="13">
        <f>H31+H32+H33+H34</f>
        <v>24766</v>
      </c>
      <c r="I30" s="13">
        <f>I31+I32+I33+I34</f>
        <v>24919</v>
      </c>
    </row>
    <row r="31" spans="1:9" ht="66" customHeight="1" hidden="1">
      <c r="A31" s="7" t="s">
        <v>58</v>
      </c>
      <c r="B31" s="5" t="s">
        <v>57</v>
      </c>
      <c r="C31" s="13">
        <v>0</v>
      </c>
      <c r="D31" s="13">
        <v>0</v>
      </c>
      <c r="E31" s="33"/>
      <c r="F31" s="12">
        <f t="shared" si="0"/>
        <v>0</v>
      </c>
      <c r="G31" s="12">
        <f t="shared" si="1"/>
        <v>0</v>
      </c>
      <c r="H31" s="13"/>
      <c r="I31" s="13"/>
    </row>
    <row r="32" spans="1:9" ht="141" customHeight="1">
      <c r="A32" s="7" t="s">
        <v>27</v>
      </c>
      <c r="B32" s="4" t="s">
        <v>28</v>
      </c>
      <c r="C32" s="15">
        <v>17141</v>
      </c>
      <c r="D32" s="13">
        <v>16130</v>
      </c>
      <c r="E32" s="14">
        <v>16050</v>
      </c>
      <c r="F32" s="12">
        <f t="shared" si="0"/>
        <v>-1091</v>
      </c>
      <c r="G32" s="12">
        <f t="shared" si="1"/>
        <v>-80</v>
      </c>
      <c r="H32" s="15">
        <v>16050</v>
      </c>
      <c r="I32" s="13">
        <v>16050</v>
      </c>
    </row>
    <row r="33" spans="1:9" ht="30.75" customHeight="1">
      <c r="A33" s="7" t="s">
        <v>29</v>
      </c>
      <c r="B33" s="5" t="s">
        <v>30</v>
      </c>
      <c r="C33" s="15">
        <v>3662</v>
      </c>
      <c r="D33" s="13">
        <v>2070</v>
      </c>
      <c r="E33" s="14">
        <v>1856</v>
      </c>
      <c r="F33" s="12">
        <f t="shared" si="0"/>
        <v>-1806</v>
      </c>
      <c r="G33" s="12">
        <f t="shared" si="1"/>
        <v>-214</v>
      </c>
      <c r="H33" s="15">
        <v>2007</v>
      </c>
      <c r="I33" s="13">
        <v>2160</v>
      </c>
    </row>
    <row r="34" spans="1:9" ht="124.5" customHeight="1">
      <c r="A34" s="7" t="s">
        <v>31</v>
      </c>
      <c r="B34" s="5" t="s">
        <v>32</v>
      </c>
      <c r="C34" s="15">
        <v>7329</v>
      </c>
      <c r="D34" s="13">
        <v>6560</v>
      </c>
      <c r="E34" s="14">
        <v>6709</v>
      </c>
      <c r="F34" s="12">
        <f t="shared" si="0"/>
        <v>-620</v>
      </c>
      <c r="G34" s="12">
        <f t="shared" si="1"/>
        <v>149</v>
      </c>
      <c r="H34" s="15">
        <v>6709</v>
      </c>
      <c r="I34" s="13">
        <v>6709</v>
      </c>
    </row>
    <row r="35" spans="1:9" ht="33" customHeight="1">
      <c r="A35" s="7" t="s">
        <v>33</v>
      </c>
      <c r="B35" s="3" t="s">
        <v>34</v>
      </c>
      <c r="C35" s="13">
        <f>C36</f>
        <v>1329</v>
      </c>
      <c r="D35" s="13">
        <f>D36</f>
        <v>1300</v>
      </c>
      <c r="E35" s="33">
        <f>E36</f>
        <v>900</v>
      </c>
      <c r="F35" s="12">
        <f t="shared" si="0"/>
        <v>-429</v>
      </c>
      <c r="G35" s="12">
        <f t="shared" si="1"/>
        <v>-400</v>
      </c>
      <c r="H35" s="13">
        <f>H36</f>
        <v>900</v>
      </c>
      <c r="I35" s="13">
        <f>I36</f>
        <v>900</v>
      </c>
    </row>
    <row r="36" spans="1:9" ht="33" customHeight="1">
      <c r="A36" s="7" t="s">
        <v>35</v>
      </c>
      <c r="B36" s="2" t="s">
        <v>36</v>
      </c>
      <c r="C36" s="13">
        <v>1329</v>
      </c>
      <c r="D36" s="13">
        <v>1300</v>
      </c>
      <c r="E36" s="33">
        <v>900</v>
      </c>
      <c r="F36" s="12">
        <f t="shared" si="0"/>
        <v>-429</v>
      </c>
      <c r="G36" s="12">
        <f t="shared" si="1"/>
        <v>-400</v>
      </c>
      <c r="H36" s="13">
        <v>900</v>
      </c>
      <c r="I36" s="13">
        <v>900</v>
      </c>
    </row>
    <row r="37" spans="1:9" ht="47.25" customHeight="1">
      <c r="A37" s="7" t="s">
        <v>51</v>
      </c>
      <c r="B37" s="2" t="s">
        <v>52</v>
      </c>
      <c r="C37" s="13">
        <f>C38</f>
        <v>886</v>
      </c>
      <c r="D37" s="13">
        <f>D38</f>
        <v>2100</v>
      </c>
      <c r="E37" s="33">
        <f>E38</f>
        <v>150</v>
      </c>
      <c r="F37" s="12">
        <f t="shared" si="0"/>
        <v>-736</v>
      </c>
      <c r="G37" s="12">
        <f t="shared" si="1"/>
        <v>-1950</v>
      </c>
      <c r="H37" s="13">
        <f>H38</f>
        <v>150</v>
      </c>
      <c r="I37" s="13">
        <f>I38</f>
        <v>150</v>
      </c>
    </row>
    <row r="38" spans="1:9" ht="35.25" customHeight="1">
      <c r="A38" s="7" t="s">
        <v>53</v>
      </c>
      <c r="B38" s="2" t="s">
        <v>54</v>
      </c>
      <c r="C38" s="14">
        <v>886</v>
      </c>
      <c r="D38" s="13">
        <v>2100</v>
      </c>
      <c r="E38" s="14">
        <v>150</v>
      </c>
      <c r="F38" s="12">
        <f t="shared" si="0"/>
        <v>-736</v>
      </c>
      <c r="G38" s="12">
        <f t="shared" si="1"/>
        <v>-1950</v>
      </c>
      <c r="H38" s="14">
        <v>150</v>
      </c>
      <c r="I38" s="13">
        <v>150</v>
      </c>
    </row>
    <row r="39" spans="1:9" ht="51.75" customHeight="1">
      <c r="A39" s="7" t="s">
        <v>37</v>
      </c>
      <c r="B39" s="2" t="s">
        <v>38</v>
      </c>
      <c r="C39" s="13">
        <f>C40+C41</f>
        <v>4434</v>
      </c>
      <c r="D39" s="13">
        <f>D40+D41</f>
        <v>2507</v>
      </c>
      <c r="E39" s="33">
        <f>E40+E41</f>
        <v>1283</v>
      </c>
      <c r="F39" s="12">
        <f t="shared" si="0"/>
        <v>-3151</v>
      </c>
      <c r="G39" s="12">
        <f t="shared" si="1"/>
        <v>-1224</v>
      </c>
      <c r="H39" s="13">
        <f>H40+H41</f>
        <v>1283</v>
      </c>
      <c r="I39" s="13">
        <f>I40+I41</f>
        <v>1283</v>
      </c>
    </row>
    <row r="40" spans="1:9" ht="126" customHeight="1">
      <c r="A40" s="7" t="s">
        <v>39</v>
      </c>
      <c r="B40" s="5" t="s">
        <v>40</v>
      </c>
      <c r="C40" s="15">
        <v>1634</v>
      </c>
      <c r="D40" s="13">
        <v>607</v>
      </c>
      <c r="E40" s="14">
        <v>200</v>
      </c>
      <c r="F40" s="12">
        <f t="shared" si="0"/>
        <v>-1434</v>
      </c>
      <c r="G40" s="12">
        <f t="shared" si="1"/>
        <v>-407</v>
      </c>
      <c r="H40" s="15">
        <v>200</v>
      </c>
      <c r="I40" s="13">
        <v>200</v>
      </c>
    </row>
    <row r="41" spans="1:9" ht="125.25" customHeight="1">
      <c r="A41" s="8" t="s">
        <v>41</v>
      </c>
      <c r="B41" s="5" t="s">
        <v>42</v>
      </c>
      <c r="C41" s="15">
        <v>2800</v>
      </c>
      <c r="D41" s="13">
        <v>1900</v>
      </c>
      <c r="E41" s="14">
        <v>1083</v>
      </c>
      <c r="F41" s="12">
        <f t="shared" si="0"/>
        <v>-1717</v>
      </c>
      <c r="G41" s="12">
        <f t="shared" si="1"/>
        <v>-817</v>
      </c>
      <c r="H41" s="15">
        <v>1083</v>
      </c>
      <c r="I41" s="13">
        <v>1083</v>
      </c>
    </row>
    <row r="42" spans="1:9" ht="30" customHeight="1">
      <c r="A42" s="7" t="s">
        <v>43</v>
      </c>
      <c r="B42" s="3" t="s">
        <v>44</v>
      </c>
      <c r="C42" s="14">
        <v>2296</v>
      </c>
      <c r="D42" s="13">
        <v>1600</v>
      </c>
      <c r="E42" s="14">
        <v>1500</v>
      </c>
      <c r="F42" s="12">
        <f t="shared" si="0"/>
        <v>-796</v>
      </c>
      <c r="G42" s="12">
        <f t="shared" si="1"/>
        <v>-100</v>
      </c>
      <c r="H42" s="14">
        <v>1500</v>
      </c>
      <c r="I42" s="14">
        <v>1500</v>
      </c>
    </row>
    <row r="43" spans="1:9" ht="19.5" customHeight="1">
      <c r="A43" s="7" t="s">
        <v>49</v>
      </c>
      <c r="B43" s="3" t="s">
        <v>50</v>
      </c>
      <c r="C43" s="14">
        <v>1</v>
      </c>
      <c r="D43" s="13">
        <v>0</v>
      </c>
      <c r="E43" s="14">
        <v>0</v>
      </c>
      <c r="F43" s="12">
        <f t="shared" si="0"/>
        <v>-1</v>
      </c>
      <c r="G43" s="12">
        <f t="shared" si="1"/>
        <v>0</v>
      </c>
      <c r="H43" s="14">
        <v>0</v>
      </c>
      <c r="I43" s="13">
        <v>0</v>
      </c>
    </row>
    <row r="44" spans="1:9" ht="30" customHeight="1">
      <c r="A44" s="20" t="s">
        <v>74</v>
      </c>
      <c r="B44" s="1" t="s">
        <v>45</v>
      </c>
      <c r="C44" s="32">
        <f>C45+C121</f>
        <v>807936</v>
      </c>
      <c r="D44" s="32">
        <f>D45+D121</f>
        <v>958826</v>
      </c>
      <c r="E44" s="32">
        <f>E45</f>
        <v>869865</v>
      </c>
      <c r="F44" s="10">
        <f t="shared" si="0"/>
        <v>61929</v>
      </c>
      <c r="G44" s="10">
        <f t="shared" si="1"/>
        <v>-88961</v>
      </c>
      <c r="H44" s="32">
        <f>H45</f>
        <v>831411</v>
      </c>
      <c r="I44" s="32">
        <f>I45</f>
        <v>849746</v>
      </c>
    </row>
    <row r="45" spans="1:9" ht="48" customHeight="1">
      <c r="A45" s="7" t="s">
        <v>75</v>
      </c>
      <c r="B45" s="2" t="s">
        <v>46</v>
      </c>
      <c r="C45" s="14">
        <f>C46+C54+C82+C113</f>
        <v>808735</v>
      </c>
      <c r="D45" s="14">
        <f>D46+D54+D82+D113</f>
        <v>958826</v>
      </c>
      <c r="E45" s="14">
        <f>E46+E54+E82+E113</f>
        <v>869865</v>
      </c>
      <c r="F45" s="12">
        <f t="shared" si="0"/>
        <v>61130</v>
      </c>
      <c r="G45" s="12">
        <f t="shared" si="1"/>
        <v>-88961</v>
      </c>
      <c r="H45" s="14">
        <f>H46+H54+H82+H113</f>
        <v>831411</v>
      </c>
      <c r="I45" s="14">
        <f>I46+I54+I82+I113</f>
        <v>849746</v>
      </c>
    </row>
    <row r="46" spans="1:9" ht="49.5" customHeight="1">
      <c r="A46" s="20" t="s">
        <v>76</v>
      </c>
      <c r="B46" s="25" t="s">
        <v>114</v>
      </c>
      <c r="C46" s="14">
        <f>C47+C51+C53+C52</f>
        <v>48884</v>
      </c>
      <c r="D46" s="15">
        <f>D47+D51+D53+D52</f>
        <v>35596</v>
      </c>
      <c r="E46" s="14">
        <v>0</v>
      </c>
      <c r="F46" s="12">
        <f t="shared" si="0"/>
        <v>-48884</v>
      </c>
      <c r="G46" s="12">
        <f t="shared" si="1"/>
        <v>-35596</v>
      </c>
      <c r="H46" s="14">
        <v>0</v>
      </c>
      <c r="I46" s="15">
        <v>0</v>
      </c>
    </row>
    <row r="47" spans="1:9" ht="48" customHeight="1">
      <c r="A47" s="18" t="s">
        <v>77</v>
      </c>
      <c r="B47" s="16" t="s">
        <v>78</v>
      </c>
      <c r="C47" s="17">
        <f>C49+C50</f>
        <v>0</v>
      </c>
      <c r="D47" s="15">
        <f>D49+D50</f>
        <v>0</v>
      </c>
      <c r="E47" s="17">
        <v>0</v>
      </c>
      <c r="F47" s="12">
        <f t="shared" si="0"/>
        <v>0</v>
      </c>
      <c r="G47" s="12">
        <f t="shared" si="1"/>
        <v>0</v>
      </c>
      <c r="H47" s="17">
        <v>0</v>
      </c>
      <c r="I47" s="15">
        <v>0</v>
      </c>
    </row>
    <row r="48" spans="1:9" ht="16.5" customHeight="1">
      <c r="A48" s="18"/>
      <c r="B48" s="16" t="s">
        <v>59</v>
      </c>
      <c r="C48" s="17"/>
      <c r="D48" s="15"/>
      <c r="E48" s="17"/>
      <c r="F48" s="12">
        <f t="shared" si="0"/>
        <v>0</v>
      </c>
      <c r="G48" s="12">
        <f t="shared" si="1"/>
        <v>0</v>
      </c>
      <c r="H48" s="17"/>
      <c r="I48" s="15"/>
    </row>
    <row r="49" spans="1:9" ht="80.25" customHeight="1">
      <c r="A49" s="18"/>
      <c r="B49" s="16" t="s">
        <v>79</v>
      </c>
      <c r="C49" s="17">
        <v>0</v>
      </c>
      <c r="D49" s="17">
        <v>0</v>
      </c>
      <c r="E49" s="17">
        <v>0</v>
      </c>
      <c r="F49" s="12">
        <f t="shared" si="0"/>
        <v>0</v>
      </c>
      <c r="G49" s="12">
        <f t="shared" si="1"/>
        <v>0</v>
      </c>
      <c r="H49" s="17">
        <v>0</v>
      </c>
      <c r="I49" s="17"/>
    </row>
    <row r="50" spans="1:9" ht="63.75" customHeight="1" hidden="1">
      <c r="A50" s="18"/>
      <c r="B50" s="16" t="s">
        <v>80</v>
      </c>
      <c r="C50" s="17"/>
      <c r="D50" s="17"/>
      <c r="E50" s="17"/>
      <c r="F50" s="12">
        <f t="shared" si="0"/>
        <v>0</v>
      </c>
      <c r="G50" s="12">
        <f t="shared" si="1"/>
        <v>0</v>
      </c>
      <c r="H50" s="17"/>
      <c r="I50" s="17"/>
    </row>
    <row r="51" spans="1:9" ht="54.75" customHeight="1">
      <c r="A51" s="9" t="s">
        <v>81</v>
      </c>
      <c r="B51" s="26" t="s">
        <v>82</v>
      </c>
      <c r="C51" s="17">
        <v>48884</v>
      </c>
      <c r="D51" s="17">
        <v>35596</v>
      </c>
      <c r="E51" s="17"/>
      <c r="F51" s="12">
        <f t="shared" si="0"/>
        <v>-48884</v>
      </c>
      <c r="G51" s="12">
        <f t="shared" si="1"/>
        <v>-35596</v>
      </c>
      <c r="H51" s="17">
        <v>0</v>
      </c>
      <c r="I51" s="17">
        <v>0</v>
      </c>
    </row>
    <row r="52" spans="1:9" ht="50.25" customHeight="1" hidden="1" thickBot="1">
      <c r="A52" s="39" t="s">
        <v>115</v>
      </c>
      <c r="B52" s="38" t="s">
        <v>116</v>
      </c>
      <c r="C52" s="17"/>
      <c r="D52" s="17"/>
      <c r="E52" s="17">
        <v>0</v>
      </c>
      <c r="F52" s="12">
        <f t="shared" si="0"/>
        <v>0</v>
      </c>
      <c r="G52" s="12">
        <f t="shared" si="1"/>
        <v>0</v>
      </c>
      <c r="H52" s="17">
        <v>0</v>
      </c>
      <c r="I52" s="17">
        <v>0</v>
      </c>
    </row>
    <row r="53" spans="1:9" ht="34.5" customHeight="1" hidden="1" thickBot="1">
      <c r="A53" s="39" t="s">
        <v>117</v>
      </c>
      <c r="B53" s="35" t="s">
        <v>118</v>
      </c>
      <c r="C53" s="17"/>
      <c r="D53" s="17"/>
      <c r="E53" s="17"/>
      <c r="F53" s="12">
        <f t="shared" si="0"/>
        <v>0</v>
      </c>
      <c r="G53" s="12">
        <f t="shared" si="1"/>
        <v>0</v>
      </c>
      <c r="H53" s="17"/>
      <c r="I53" s="17"/>
    </row>
    <row r="54" spans="1:9" ht="49.5" customHeight="1">
      <c r="A54" s="78" t="s">
        <v>83</v>
      </c>
      <c r="B54" s="79" t="s">
        <v>119</v>
      </c>
      <c r="C54" s="17">
        <f>C59+C62+C64+C67+C63+C61+C65+C56+C55</f>
        <v>203145</v>
      </c>
      <c r="D54" s="17">
        <f>D59+D62+D64+D67+D63+D61+D65+D56+D55+D57+D66</f>
        <v>324400</v>
      </c>
      <c r="E54" s="17">
        <f>E59+E62+E64+E67+E63+E61+E65+E56+E55+E57+E58</f>
        <v>189669</v>
      </c>
      <c r="F54" s="12">
        <f t="shared" si="0"/>
        <v>-13476</v>
      </c>
      <c r="G54" s="12">
        <f t="shared" si="1"/>
        <v>-134731</v>
      </c>
      <c r="H54" s="17">
        <f>H59+H62+H64+H67+H63+H61+H65+H56+H55+H57+H58+H60</f>
        <v>113565</v>
      </c>
      <c r="I54" s="17">
        <f>I59+I62+I64+I67+I63+I61+I65+I56+I55+I57+I58+I60</f>
        <v>96332</v>
      </c>
    </row>
    <row r="55" spans="1:9" ht="123.75" customHeight="1">
      <c r="A55" s="73" t="s">
        <v>84</v>
      </c>
      <c r="B55" s="5" t="s">
        <v>120</v>
      </c>
      <c r="C55" s="77">
        <v>39093</v>
      </c>
      <c r="D55" s="17">
        <v>0</v>
      </c>
      <c r="E55" s="17">
        <v>0</v>
      </c>
      <c r="F55" s="12">
        <f t="shared" si="0"/>
        <v>-39093</v>
      </c>
      <c r="G55" s="12">
        <f t="shared" si="1"/>
        <v>0</v>
      </c>
      <c r="H55" s="17">
        <v>0</v>
      </c>
      <c r="I55" s="17">
        <v>0</v>
      </c>
    </row>
    <row r="56" spans="1:9" ht="75" customHeight="1">
      <c r="A56" s="80" t="s">
        <v>88</v>
      </c>
      <c r="B56" s="81" t="s">
        <v>89</v>
      </c>
      <c r="C56" s="17">
        <v>6831</v>
      </c>
      <c r="D56" s="13">
        <v>0</v>
      </c>
      <c r="E56" s="17">
        <v>0</v>
      </c>
      <c r="F56" s="12">
        <f t="shared" si="0"/>
        <v>-6831</v>
      </c>
      <c r="G56" s="12">
        <f t="shared" si="1"/>
        <v>0</v>
      </c>
      <c r="H56" s="17">
        <v>0</v>
      </c>
      <c r="I56" s="13">
        <v>0</v>
      </c>
    </row>
    <row r="57" spans="1:9" ht="128.25" customHeight="1">
      <c r="A57" s="51" t="s">
        <v>174</v>
      </c>
      <c r="B57" s="50" t="s">
        <v>175</v>
      </c>
      <c r="C57" s="17">
        <v>0</v>
      </c>
      <c r="D57" s="13">
        <v>1223</v>
      </c>
      <c r="E57" s="17">
        <v>1630</v>
      </c>
      <c r="F57" s="12">
        <f t="shared" si="0"/>
        <v>1630</v>
      </c>
      <c r="G57" s="12">
        <f t="shared" si="1"/>
        <v>407</v>
      </c>
      <c r="H57" s="17">
        <v>1894</v>
      </c>
      <c r="I57" s="13">
        <v>0</v>
      </c>
    </row>
    <row r="58" spans="1:9" ht="125.25" customHeight="1">
      <c r="A58" s="52" t="s">
        <v>176</v>
      </c>
      <c r="B58" s="50" t="s">
        <v>177</v>
      </c>
      <c r="C58" s="17">
        <v>0</v>
      </c>
      <c r="D58" s="13">
        <v>0</v>
      </c>
      <c r="E58" s="17">
        <v>493</v>
      </c>
      <c r="F58" s="12">
        <f t="shared" si="0"/>
        <v>493</v>
      </c>
      <c r="G58" s="12">
        <f t="shared" si="1"/>
        <v>493</v>
      </c>
      <c r="H58" s="17">
        <v>0</v>
      </c>
      <c r="I58" s="13">
        <v>0</v>
      </c>
    </row>
    <row r="59" spans="1:9" ht="77.25" customHeight="1" hidden="1">
      <c r="A59" s="28" t="s">
        <v>121</v>
      </c>
      <c r="B59" s="27" t="s">
        <v>122</v>
      </c>
      <c r="C59" s="17">
        <v>0</v>
      </c>
      <c r="D59" s="17">
        <v>0</v>
      </c>
      <c r="E59" s="17"/>
      <c r="F59" s="12">
        <f t="shared" si="0"/>
        <v>0</v>
      </c>
      <c r="G59" s="12">
        <f t="shared" si="1"/>
        <v>0</v>
      </c>
      <c r="H59" s="17"/>
      <c r="I59" s="17"/>
    </row>
    <row r="60" spans="1:9" ht="98.25" customHeight="1">
      <c r="A60" s="60" t="s">
        <v>187</v>
      </c>
      <c r="B60" s="53" t="s">
        <v>188</v>
      </c>
      <c r="C60" s="17">
        <v>0</v>
      </c>
      <c r="D60" s="17">
        <v>0</v>
      </c>
      <c r="E60" s="17">
        <v>0</v>
      </c>
      <c r="F60" s="12">
        <f t="shared" si="0"/>
        <v>0</v>
      </c>
      <c r="G60" s="12">
        <f t="shared" si="1"/>
        <v>0</v>
      </c>
      <c r="H60" s="17">
        <v>0</v>
      </c>
      <c r="I60" s="17">
        <v>1801</v>
      </c>
    </row>
    <row r="61" spans="1:9" ht="63.75" customHeight="1">
      <c r="A61" s="28" t="s">
        <v>85</v>
      </c>
      <c r="B61" s="24" t="s">
        <v>73</v>
      </c>
      <c r="C61" s="17">
        <v>4246</v>
      </c>
      <c r="D61" s="13">
        <v>7315</v>
      </c>
      <c r="E61" s="17">
        <v>8083</v>
      </c>
      <c r="F61" s="12">
        <f t="shared" si="0"/>
        <v>3837</v>
      </c>
      <c r="G61" s="12">
        <f t="shared" si="1"/>
        <v>768</v>
      </c>
      <c r="H61" s="17">
        <v>10642</v>
      </c>
      <c r="I61" s="13">
        <v>10133</v>
      </c>
    </row>
    <row r="62" spans="1:9" ht="46.5" customHeight="1">
      <c r="A62" s="18" t="s">
        <v>163</v>
      </c>
      <c r="B62" s="16" t="s">
        <v>164</v>
      </c>
      <c r="C62" s="17">
        <v>16657</v>
      </c>
      <c r="D62" s="13">
        <v>0</v>
      </c>
      <c r="E62" s="17">
        <v>1274</v>
      </c>
      <c r="F62" s="12">
        <f t="shared" si="0"/>
        <v>-15383</v>
      </c>
      <c r="G62" s="12">
        <f t="shared" si="1"/>
        <v>1274</v>
      </c>
      <c r="H62" s="17">
        <v>0</v>
      </c>
      <c r="I62" s="13">
        <v>0</v>
      </c>
    </row>
    <row r="63" spans="1:9" ht="60.75" customHeight="1">
      <c r="A63" s="18" t="s">
        <v>86</v>
      </c>
      <c r="B63" s="16" t="s">
        <v>87</v>
      </c>
      <c r="C63" s="17">
        <v>25407</v>
      </c>
      <c r="D63" s="13">
        <v>24643</v>
      </c>
      <c r="E63" s="17">
        <v>26171</v>
      </c>
      <c r="F63" s="12">
        <f t="shared" si="0"/>
        <v>764</v>
      </c>
      <c r="G63" s="12">
        <f t="shared" si="1"/>
        <v>1528</v>
      </c>
      <c r="H63" s="17">
        <v>28550</v>
      </c>
      <c r="I63" s="13">
        <v>28550</v>
      </c>
    </row>
    <row r="64" spans="1:9" ht="58.5" customHeight="1" hidden="1">
      <c r="A64" s="18" t="s">
        <v>70</v>
      </c>
      <c r="B64" s="16" t="s">
        <v>71</v>
      </c>
      <c r="C64" s="17">
        <v>0</v>
      </c>
      <c r="D64" s="17">
        <v>0</v>
      </c>
      <c r="E64" s="17"/>
      <c r="F64" s="12">
        <f t="shared" si="0"/>
        <v>0</v>
      </c>
      <c r="G64" s="12">
        <f t="shared" si="1"/>
        <v>0</v>
      </c>
      <c r="H64" s="17"/>
      <c r="I64" s="17"/>
    </row>
    <row r="65" spans="1:9" ht="36" customHeight="1" hidden="1">
      <c r="A65" s="18"/>
      <c r="B65" s="16"/>
      <c r="C65" s="17"/>
      <c r="D65" s="17"/>
      <c r="E65" s="17"/>
      <c r="F65" s="12">
        <f t="shared" si="0"/>
        <v>0</v>
      </c>
      <c r="G65" s="12">
        <f t="shared" si="1"/>
        <v>0</v>
      </c>
      <c r="H65" s="17"/>
      <c r="I65" s="17"/>
    </row>
    <row r="66" spans="1:9" ht="63.75" customHeight="1">
      <c r="A66" s="18" t="s">
        <v>184</v>
      </c>
      <c r="B66" s="53" t="s">
        <v>185</v>
      </c>
      <c r="C66" s="17">
        <v>0</v>
      </c>
      <c r="D66" s="17">
        <v>121161</v>
      </c>
      <c r="E66" s="17">
        <v>0</v>
      </c>
      <c r="F66" s="12">
        <f t="shared" si="0"/>
        <v>0</v>
      </c>
      <c r="G66" s="12">
        <f t="shared" si="1"/>
        <v>-121161</v>
      </c>
      <c r="H66" s="17">
        <v>0</v>
      </c>
      <c r="I66" s="17">
        <v>0</v>
      </c>
    </row>
    <row r="67" spans="1:9" ht="39" customHeight="1">
      <c r="A67" s="7" t="s">
        <v>90</v>
      </c>
      <c r="B67" s="4" t="s">
        <v>56</v>
      </c>
      <c r="C67" s="17">
        <v>110911</v>
      </c>
      <c r="D67" s="15">
        <v>170058</v>
      </c>
      <c r="E67" s="17">
        <v>152018</v>
      </c>
      <c r="F67" s="12">
        <f t="shared" si="0"/>
        <v>41107</v>
      </c>
      <c r="G67" s="12">
        <f t="shared" si="1"/>
        <v>-18040</v>
      </c>
      <c r="H67" s="17">
        <v>72479</v>
      </c>
      <c r="I67" s="15">
        <v>55848</v>
      </c>
    </row>
    <row r="68" spans="1:9" ht="25.5" customHeight="1" hidden="1">
      <c r="A68" s="29"/>
      <c r="B68" s="2" t="s">
        <v>59</v>
      </c>
      <c r="C68" s="17"/>
      <c r="D68" s="17"/>
      <c r="E68" s="17"/>
      <c r="F68" s="12">
        <f t="shared" si="0"/>
        <v>0</v>
      </c>
      <c r="G68" s="12">
        <f t="shared" si="1"/>
        <v>0</v>
      </c>
      <c r="H68" s="17"/>
      <c r="I68" s="17"/>
    </row>
    <row r="69" spans="1:9" ht="93" customHeight="1" hidden="1">
      <c r="A69" s="18"/>
      <c r="B69" s="16" t="s">
        <v>91</v>
      </c>
      <c r="C69" s="17">
        <v>0</v>
      </c>
      <c r="D69" s="17">
        <v>0</v>
      </c>
      <c r="E69" s="17"/>
      <c r="F69" s="12">
        <f t="shared" si="0"/>
        <v>0</v>
      </c>
      <c r="G69" s="12">
        <f t="shared" si="1"/>
        <v>0</v>
      </c>
      <c r="H69" s="17"/>
      <c r="I69" s="17"/>
    </row>
    <row r="70" spans="1:9" ht="0.75" customHeight="1" hidden="1">
      <c r="A70" s="18"/>
      <c r="B70" s="16" t="s">
        <v>92</v>
      </c>
      <c r="C70" s="17">
        <v>0</v>
      </c>
      <c r="D70" s="17">
        <v>0</v>
      </c>
      <c r="E70" s="17"/>
      <c r="F70" s="12">
        <f t="shared" si="0"/>
        <v>0</v>
      </c>
      <c r="G70" s="12">
        <f t="shared" si="1"/>
        <v>0</v>
      </c>
      <c r="H70" s="17"/>
      <c r="I70" s="17"/>
    </row>
    <row r="71" spans="1:9" ht="80.25" customHeight="1" hidden="1">
      <c r="A71" s="18"/>
      <c r="B71" s="16" t="s">
        <v>60</v>
      </c>
      <c r="C71" s="17"/>
      <c r="D71" s="17">
        <v>98530000</v>
      </c>
      <c r="E71" s="17"/>
      <c r="F71" s="12">
        <f t="shared" si="0"/>
        <v>0</v>
      </c>
      <c r="G71" s="12">
        <f t="shared" si="1"/>
        <v>-98530000</v>
      </c>
      <c r="H71" s="17"/>
      <c r="I71" s="17"/>
    </row>
    <row r="72" spans="1:9" ht="45.75" customHeight="1" hidden="1">
      <c r="A72" s="18"/>
      <c r="B72" s="16" t="s">
        <v>123</v>
      </c>
      <c r="C72" s="17"/>
      <c r="D72" s="17">
        <v>2877784.67</v>
      </c>
      <c r="E72" s="17"/>
      <c r="F72" s="12">
        <f t="shared" si="0"/>
        <v>0</v>
      </c>
      <c r="G72" s="12">
        <f t="shared" si="1"/>
        <v>-2877784.67</v>
      </c>
      <c r="H72" s="17"/>
      <c r="I72" s="17"/>
    </row>
    <row r="73" spans="1:9" ht="48.75" customHeight="1" hidden="1">
      <c r="A73" s="18"/>
      <c r="B73" s="16" t="s">
        <v>124</v>
      </c>
      <c r="C73" s="17"/>
      <c r="D73" s="17">
        <v>24343235.93</v>
      </c>
      <c r="E73" s="17"/>
      <c r="F73" s="12">
        <f t="shared" si="0"/>
        <v>0</v>
      </c>
      <c r="G73" s="12">
        <f t="shared" si="1"/>
        <v>-24343235.93</v>
      </c>
      <c r="H73" s="17"/>
      <c r="I73" s="17"/>
    </row>
    <row r="74" spans="1:9" ht="67.5" customHeight="1" hidden="1">
      <c r="A74" s="18"/>
      <c r="B74" s="16" t="s">
        <v>125</v>
      </c>
      <c r="C74" s="17"/>
      <c r="D74" s="17">
        <v>8056335</v>
      </c>
      <c r="E74" s="17"/>
      <c r="F74" s="12">
        <f t="shared" si="0"/>
        <v>0</v>
      </c>
      <c r="G74" s="12">
        <f t="shared" si="1"/>
        <v>-8056335</v>
      </c>
      <c r="H74" s="17"/>
      <c r="I74" s="17"/>
    </row>
    <row r="75" spans="1:9" ht="65.25" customHeight="1" hidden="1">
      <c r="A75" s="18"/>
      <c r="B75" s="16" t="s">
        <v>93</v>
      </c>
      <c r="C75" s="17"/>
      <c r="D75" s="17">
        <v>149247.45</v>
      </c>
      <c r="E75" s="17"/>
      <c r="F75" s="12">
        <f t="shared" si="0"/>
        <v>0</v>
      </c>
      <c r="G75" s="12">
        <f t="shared" si="1"/>
        <v>-149247.45</v>
      </c>
      <c r="H75" s="17"/>
      <c r="I75" s="17"/>
    </row>
    <row r="76" spans="1:9" ht="61.5" customHeight="1" hidden="1">
      <c r="A76" s="18"/>
      <c r="B76" s="16" t="s">
        <v>94</v>
      </c>
      <c r="C76" s="17"/>
      <c r="D76" s="17">
        <v>38387680.92</v>
      </c>
      <c r="E76" s="17"/>
      <c r="F76" s="12">
        <f t="shared" si="0"/>
        <v>0</v>
      </c>
      <c r="G76" s="12">
        <f aca="true" t="shared" si="2" ref="G76:G122">E76-D76</f>
        <v>-38387680.92</v>
      </c>
      <c r="H76" s="17"/>
      <c r="I76" s="17"/>
    </row>
    <row r="77" spans="1:9" ht="45.75" customHeight="1" hidden="1">
      <c r="A77" s="18"/>
      <c r="B77" s="16" t="s">
        <v>126</v>
      </c>
      <c r="C77" s="17"/>
      <c r="D77" s="17">
        <v>468000</v>
      </c>
      <c r="E77" s="17"/>
      <c r="F77" s="12">
        <f aca="true" t="shared" si="3" ref="F77:F122">E77-C77</f>
        <v>0</v>
      </c>
      <c r="G77" s="12">
        <f t="shared" si="2"/>
        <v>-468000</v>
      </c>
      <c r="H77" s="17"/>
      <c r="I77" s="17"/>
    </row>
    <row r="78" spans="1:9" ht="48.75" customHeight="1" hidden="1">
      <c r="A78" s="18"/>
      <c r="B78" s="16" t="s">
        <v>127</v>
      </c>
      <c r="C78" s="17"/>
      <c r="D78" s="14">
        <v>2910000</v>
      </c>
      <c r="E78" s="17"/>
      <c r="F78" s="12">
        <f t="shared" si="3"/>
        <v>0</v>
      </c>
      <c r="G78" s="12">
        <f t="shared" si="2"/>
        <v>-2910000</v>
      </c>
      <c r="H78" s="17"/>
      <c r="I78" s="14"/>
    </row>
    <row r="79" spans="1:9" ht="64.5" customHeight="1" hidden="1">
      <c r="A79" s="18"/>
      <c r="B79" s="16" t="s">
        <v>128</v>
      </c>
      <c r="C79" s="17"/>
      <c r="D79" s="14">
        <v>6755584</v>
      </c>
      <c r="E79" s="17"/>
      <c r="F79" s="12">
        <f t="shared" si="3"/>
        <v>0</v>
      </c>
      <c r="G79" s="12">
        <f t="shared" si="2"/>
        <v>-6755584</v>
      </c>
      <c r="H79" s="17"/>
      <c r="I79" s="14"/>
    </row>
    <row r="80" spans="1:9" ht="18.75" customHeight="1" hidden="1">
      <c r="A80" s="18"/>
      <c r="B80" s="16" t="s">
        <v>129</v>
      </c>
      <c r="C80" s="17"/>
      <c r="D80" s="13">
        <v>875000</v>
      </c>
      <c r="E80" s="17"/>
      <c r="F80" s="12">
        <f t="shared" si="3"/>
        <v>0</v>
      </c>
      <c r="G80" s="12">
        <f t="shared" si="2"/>
        <v>-875000</v>
      </c>
      <c r="H80" s="17"/>
      <c r="I80" s="13"/>
    </row>
    <row r="81" spans="1:9" ht="81" customHeight="1" hidden="1">
      <c r="A81" s="18"/>
      <c r="B81" s="16" t="s">
        <v>130</v>
      </c>
      <c r="C81" s="17"/>
      <c r="D81" s="14">
        <v>15004500</v>
      </c>
      <c r="E81" s="17"/>
      <c r="F81" s="12">
        <f t="shared" si="3"/>
        <v>0</v>
      </c>
      <c r="G81" s="12">
        <f t="shared" si="2"/>
        <v>-15004500</v>
      </c>
      <c r="H81" s="17"/>
      <c r="I81" s="14"/>
    </row>
    <row r="82" spans="1:9" ht="30.75" customHeight="1">
      <c r="A82" s="20" t="s">
        <v>95</v>
      </c>
      <c r="B82" s="4" t="s">
        <v>131</v>
      </c>
      <c r="C82" s="14">
        <f>C83+C84+C85+C86+C104+C106+C110+C105+C107+C108+C109+C111+C112</f>
        <v>535688</v>
      </c>
      <c r="D82" s="14">
        <f>D83+D84+D85+D86+D104+D106+D110+D105+D107+D108+D109+D111+D112</f>
        <v>574345</v>
      </c>
      <c r="E82" s="14">
        <f>E83+E84+E85+E86+E104+E106+E110+E105+E107+E108+E112+E109+E111</f>
        <v>657615</v>
      </c>
      <c r="F82" s="12">
        <f t="shared" si="3"/>
        <v>121927</v>
      </c>
      <c r="G82" s="12">
        <f t="shared" si="2"/>
        <v>83270</v>
      </c>
      <c r="H82" s="14">
        <f>H83+H84+H85+H86+H104+H106+H110+H105+H107+H108+H112+H109+H111</f>
        <v>688596</v>
      </c>
      <c r="I82" s="14">
        <f>I83+I84+I85+I86+I104+I106+I110+I105+I107+I108+I112+I109+I111</f>
        <v>724164</v>
      </c>
    </row>
    <row r="83" spans="1:9" ht="66" customHeight="1" hidden="1">
      <c r="A83" s="20" t="s">
        <v>132</v>
      </c>
      <c r="B83" s="4" t="s">
        <v>133</v>
      </c>
      <c r="C83" s="14">
        <v>0</v>
      </c>
      <c r="D83" s="14">
        <v>0</v>
      </c>
      <c r="E83" s="14"/>
      <c r="F83" s="12">
        <f t="shared" si="3"/>
        <v>0</v>
      </c>
      <c r="G83" s="12">
        <f t="shared" si="2"/>
        <v>0</v>
      </c>
      <c r="H83" s="14"/>
      <c r="I83" s="14"/>
    </row>
    <row r="84" spans="1:9" ht="50.25" customHeight="1" hidden="1">
      <c r="A84" s="20" t="s">
        <v>134</v>
      </c>
      <c r="B84" s="25" t="s">
        <v>135</v>
      </c>
      <c r="C84" s="14"/>
      <c r="D84" s="13"/>
      <c r="E84" s="14"/>
      <c r="F84" s="12">
        <f t="shared" si="3"/>
        <v>0</v>
      </c>
      <c r="G84" s="12">
        <f t="shared" si="2"/>
        <v>0</v>
      </c>
      <c r="H84" s="14"/>
      <c r="I84" s="13"/>
    </row>
    <row r="85" spans="1:9" ht="46.5" customHeight="1" hidden="1">
      <c r="A85" s="20" t="s">
        <v>136</v>
      </c>
      <c r="B85" s="4" t="s">
        <v>137</v>
      </c>
      <c r="C85" s="14">
        <v>0</v>
      </c>
      <c r="D85" s="13">
        <v>0</v>
      </c>
      <c r="E85" s="14"/>
      <c r="F85" s="12">
        <f t="shared" si="3"/>
        <v>0</v>
      </c>
      <c r="G85" s="12">
        <f t="shared" si="2"/>
        <v>0</v>
      </c>
      <c r="H85" s="14"/>
      <c r="I85" s="13"/>
    </row>
    <row r="86" spans="1:9" ht="66" customHeight="1">
      <c r="A86" s="8" t="s">
        <v>96</v>
      </c>
      <c r="B86" s="4" t="s">
        <v>97</v>
      </c>
      <c r="C86" s="14">
        <v>453374</v>
      </c>
      <c r="D86" s="13">
        <v>509598</v>
      </c>
      <c r="E86" s="14">
        <v>596308</v>
      </c>
      <c r="F86" s="12">
        <f t="shared" si="3"/>
        <v>142934</v>
      </c>
      <c r="G86" s="12">
        <f t="shared" si="2"/>
        <v>86710</v>
      </c>
      <c r="H86" s="14">
        <v>626637</v>
      </c>
      <c r="I86" s="13">
        <v>661551</v>
      </c>
    </row>
    <row r="87" spans="1:9" ht="18.75" customHeight="1" hidden="1">
      <c r="A87" s="8"/>
      <c r="B87" s="4" t="s">
        <v>59</v>
      </c>
      <c r="C87" s="14"/>
      <c r="D87" s="13"/>
      <c r="E87" s="14"/>
      <c r="F87" s="12">
        <f t="shared" si="3"/>
        <v>0</v>
      </c>
      <c r="G87" s="12">
        <f t="shared" si="2"/>
        <v>0</v>
      </c>
      <c r="H87" s="14"/>
      <c r="I87" s="13"/>
    </row>
    <row r="88" spans="1:9" ht="81" customHeight="1" hidden="1">
      <c r="A88" s="8"/>
      <c r="B88" s="4" t="s">
        <v>98</v>
      </c>
      <c r="C88" s="14"/>
      <c r="D88" s="14"/>
      <c r="E88" s="14"/>
      <c r="F88" s="12">
        <f t="shared" si="3"/>
        <v>0</v>
      </c>
      <c r="G88" s="12">
        <f t="shared" si="2"/>
        <v>0</v>
      </c>
      <c r="H88" s="14"/>
      <c r="I88" s="14"/>
    </row>
    <row r="89" spans="1:9" ht="63.75" customHeight="1" hidden="1">
      <c r="A89" s="8"/>
      <c r="B89" s="4" t="s">
        <v>138</v>
      </c>
      <c r="C89" s="14"/>
      <c r="D89" s="14"/>
      <c r="E89" s="14"/>
      <c r="F89" s="12">
        <f t="shared" si="3"/>
        <v>0</v>
      </c>
      <c r="G89" s="12">
        <f t="shared" si="2"/>
        <v>0</v>
      </c>
      <c r="H89" s="14"/>
      <c r="I89" s="14"/>
    </row>
    <row r="90" spans="1:9" ht="63.75" customHeight="1" hidden="1">
      <c r="A90" s="8"/>
      <c r="B90" s="4" t="s">
        <v>68</v>
      </c>
      <c r="C90" s="14"/>
      <c r="D90" s="14"/>
      <c r="E90" s="14"/>
      <c r="F90" s="12">
        <f t="shared" si="3"/>
        <v>0</v>
      </c>
      <c r="G90" s="12">
        <f t="shared" si="2"/>
        <v>0</v>
      </c>
      <c r="H90" s="14"/>
      <c r="I90" s="14"/>
    </row>
    <row r="91" spans="1:9" ht="78.75" customHeight="1" hidden="1">
      <c r="A91" s="8"/>
      <c r="B91" s="4" t="s">
        <v>99</v>
      </c>
      <c r="C91" s="14"/>
      <c r="D91" s="13"/>
      <c r="E91" s="14"/>
      <c r="F91" s="12">
        <f t="shared" si="3"/>
        <v>0</v>
      </c>
      <c r="G91" s="12">
        <f t="shared" si="2"/>
        <v>0</v>
      </c>
      <c r="H91" s="14"/>
      <c r="I91" s="13"/>
    </row>
    <row r="92" spans="1:9" ht="80.25" customHeight="1" hidden="1">
      <c r="A92" s="8"/>
      <c r="B92" s="4" t="s">
        <v>100</v>
      </c>
      <c r="C92" s="14"/>
      <c r="D92" s="14"/>
      <c r="E92" s="14"/>
      <c r="F92" s="12">
        <f t="shared" si="3"/>
        <v>0</v>
      </c>
      <c r="G92" s="12">
        <f t="shared" si="2"/>
        <v>0</v>
      </c>
      <c r="H92" s="14"/>
      <c r="I92" s="14"/>
    </row>
    <row r="93" spans="1:9" ht="66" customHeight="1" hidden="1">
      <c r="A93" s="8"/>
      <c r="B93" s="4" t="s">
        <v>101</v>
      </c>
      <c r="C93" s="14"/>
      <c r="D93" s="33"/>
      <c r="E93" s="14"/>
      <c r="F93" s="12">
        <f t="shared" si="3"/>
        <v>0</v>
      </c>
      <c r="G93" s="12">
        <f t="shared" si="2"/>
        <v>0</v>
      </c>
      <c r="H93" s="14"/>
      <c r="I93" s="33"/>
    </row>
    <row r="94" spans="1:9" ht="80.25" customHeight="1" hidden="1">
      <c r="A94" s="8"/>
      <c r="B94" s="4" t="s">
        <v>102</v>
      </c>
      <c r="C94" s="14"/>
      <c r="D94" s="33"/>
      <c r="E94" s="14"/>
      <c r="F94" s="12">
        <f t="shared" si="3"/>
        <v>0</v>
      </c>
      <c r="G94" s="12">
        <f t="shared" si="2"/>
        <v>0</v>
      </c>
      <c r="H94" s="14"/>
      <c r="I94" s="33"/>
    </row>
    <row r="95" spans="1:9" ht="81.75" customHeight="1" hidden="1">
      <c r="A95" s="8"/>
      <c r="B95" s="4" t="s">
        <v>103</v>
      </c>
      <c r="C95" s="14"/>
      <c r="D95" s="33"/>
      <c r="E95" s="14"/>
      <c r="F95" s="12">
        <f t="shared" si="3"/>
        <v>0</v>
      </c>
      <c r="G95" s="12">
        <f t="shared" si="2"/>
        <v>0</v>
      </c>
      <c r="H95" s="14"/>
      <c r="I95" s="33"/>
    </row>
    <row r="96" spans="1:9" ht="95.25" customHeight="1" hidden="1">
      <c r="A96" s="8"/>
      <c r="B96" s="4" t="s">
        <v>69</v>
      </c>
      <c r="C96" s="33"/>
      <c r="D96" s="33"/>
      <c r="E96" s="33"/>
      <c r="F96" s="12">
        <f t="shared" si="3"/>
        <v>0</v>
      </c>
      <c r="G96" s="12">
        <f t="shared" si="2"/>
        <v>0</v>
      </c>
      <c r="H96" s="33"/>
      <c r="I96" s="33"/>
    </row>
    <row r="97" spans="1:9" ht="115.5" customHeight="1" hidden="1">
      <c r="A97" s="8"/>
      <c r="B97" s="4" t="s">
        <v>104</v>
      </c>
      <c r="C97" s="33"/>
      <c r="D97" s="33"/>
      <c r="E97" s="33"/>
      <c r="F97" s="12">
        <f t="shared" si="3"/>
        <v>0</v>
      </c>
      <c r="G97" s="12">
        <f t="shared" si="2"/>
        <v>0</v>
      </c>
      <c r="H97" s="33"/>
      <c r="I97" s="33"/>
    </row>
    <row r="98" spans="1:9" ht="96" customHeight="1" hidden="1">
      <c r="A98" s="8"/>
      <c r="B98" s="4" t="s">
        <v>139</v>
      </c>
      <c r="C98" s="33"/>
      <c r="D98" s="14"/>
      <c r="E98" s="33"/>
      <c r="F98" s="12">
        <f t="shared" si="3"/>
        <v>0</v>
      </c>
      <c r="G98" s="12">
        <f t="shared" si="2"/>
        <v>0</v>
      </c>
      <c r="H98" s="33"/>
      <c r="I98" s="14"/>
    </row>
    <row r="99" spans="1:9" ht="96" customHeight="1" hidden="1">
      <c r="A99" s="8"/>
      <c r="B99" s="4" t="s">
        <v>105</v>
      </c>
      <c r="C99" s="33"/>
      <c r="D99" s="14"/>
      <c r="E99" s="33"/>
      <c r="F99" s="12">
        <f t="shared" si="3"/>
        <v>0</v>
      </c>
      <c r="G99" s="12">
        <f t="shared" si="2"/>
        <v>0</v>
      </c>
      <c r="H99" s="33"/>
      <c r="I99" s="14"/>
    </row>
    <row r="100" spans="1:9" ht="50.25" customHeight="1" hidden="1">
      <c r="A100" s="8"/>
      <c r="B100" s="4" t="s">
        <v>140</v>
      </c>
      <c r="C100" s="33"/>
      <c r="D100" s="14"/>
      <c r="E100" s="33"/>
      <c r="F100" s="12">
        <f t="shared" si="3"/>
        <v>0</v>
      </c>
      <c r="G100" s="12">
        <f t="shared" si="2"/>
        <v>0</v>
      </c>
      <c r="H100" s="33"/>
      <c r="I100" s="14"/>
    </row>
    <row r="101" spans="1:9" ht="48.75" customHeight="1" hidden="1">
      <c r="A101" s="8"/>
      <c r="B101" s="4" t="s">
        <v>141</v>
      </c>
      <c r="C101" s="33"/>
      <c r="D101" s="13"/>
      <c r="E101" s="33"/>
      <c r="F101" s="12">
        <f t="shared" si="3"/>
        <v>0</v>
      </c>
      <c r="G101" s="12">
        <f t="shared" si="2"/>
        <v>0</v>
      </c>
      <c r="H101" s="33"/>
      <c r="I101" s="13"/>
    </row>
    <row r="102" spans="1:9" ht="48.75" customHeight="1" hidden="1">
      <c r="A102" s="8"/>
      <c r="B102" s="4"/>
      <c r="C102" s="33"/>
      <c r="D102" s="13"/>
      <c r="E102" s="33"/>
      <c r="F102" s="12">
        <f t="shared" si="3"/>
        <v>0</v>
      </c>
      <c r="G102" s="12">
        <f t="shared" si="2"/>
        <v>0</v>
      </c>
      <c r="H102" s="33"/>
      <c r="I102" s="13"/>
    </row>
    <row r="103" spans="1:9" ht="48.75" customHeight="1" hidden="1">
      <c r="A103" s="8"/>
      <c r="B103" s="4" t="s">
        <v>142</v>
      </c>
      <c r="C103" s="33"/>
      <c r="D103" s="15"/>
      <c r="E103" s="33"/>
      <c r="F103" s="12">
        <f t="shared" si="3"/>
        <v>0</v>
      </c>
      <c r="G103" s="12">
        <f t="shared" si="2"/>
        <v>0</v>
      </c>
      <c r="H103" s="33"/>
      <c r="I103" s="15"/>
    </row>
    <row r="104" spans="1:9" ht="66.75" customHeight="1">
      <c r="A104" s="30" t="s">
        <v>106</v>
      </c>
      <c r="B104" s="4" t="s">
        <v>107</v>
      </c>
      <c r="C104" s="14">
        <v>10629</v>
      </c>
      <c r="D104" s="15">
        <v>11622</v>
      </c>
      <c r="E104" s="14">
        <v>13468</v>
      </c>
      <c r="F104" s="12">
        <f t="shared" si="3"/>
        <v>2839</v>
      </c>
      <c r="G104" s="12">
        <f t="shared" si="2"/>
        <v>1846</v>
      </c>
      <c r="H104" s="14">
        <v>14007</v>
      </c>
      <c r="I104" s="15">
        <v>14564</v>
      </c>
    </row>
    <row r="105" spans="1:9" ht="64.5" customHeight="1">
      <c r="A105" s="30" t="s">
        <v>143</v>
      </c>
      <c r="B105" s="36" t="s">
        <v>144</v>
      </c>
      <c r="C105" s="14">
        <v>42682</v>
      </c>
      <c r="D105" s="13">
        <v>22700</v>
      </c>
      <c r="E105" s="14">
        <v>12785</v>
      </c>
      <c r="F105" s="12">
        <f t="shared" si="3"/>
        <v>-29897</v>
      </c>
      <c r="G105" s="12">
        <f t="shared" si="2"/>
        <v>-9915</v>
      </c>
      <c r="H105" s="14">
        <v>12785</v>
      </c>
      <c r="I105" s="13">
        <v>12785</v>
      </c>
    </row>
    <row r="106" spans="1:9" ht="92.25" customHeight="1">
      <c r="A106" s="20" t="s">
        <v>108</v>
      </c>
      <c r="B106" s="4" t="s">
        <v>109</v>
      </c>
      <c r="C106" s="14">
        <v>27</v>
      </c>
      <c r="D106" s="33">
        <v>408</v>
      </c>
      <c r="E106" s="14">
        <v>23</v>
      </c>
      <c r="F106" s="12">
        <f t="shared" si="3"/>
        <v>-4</v>
      </c>
      <c r="G106" s="12">
        <f t="shared" si="2"/>
        <v>-385</v>
      </c>
      <c r="H106" s="14">
        <v>21</v>
      </c>
      <c r="I106" s="33">
        <v>21</v>
      </c>
    </row>
    <row r="107" spans="1:9" ht="93.75" customHeight="1">
      <c r="A107" s="20" t="s">
        <v>145</v>
      </c>
      <c r="B107" s="4" t="s">
        <v>146</v>
      </c>
      <c r="C107" s="14">
        <v>743</v>
      </c>
      <c r="D107" s="13">
        <v>0</v>
      </c>
      <c r="E107" s="14">
        <v>0</v>
      </c>
      <c r="F107" s="12">
        <f t="shared" si="3"/>
        <v>-743</v>
      </c>
      <c r="G107" s="12">
        <f t="shared" si="2"/>
        <v>0</v>
      </c>
      <c r="H107" s="14">
        <v>0</v>
      </c>
      <c r="I107" s="13">
        <v>0</v>
      </c>
    </row>
    <row r="108" spans="1:9" ht="108" customHeight="1">
      <c r="A108" s="69" t="s">
        <v>147</v>
      </c>
      <c r="B108" s="70" t="s">
        <v>148</v>
      </c>
      <c r="C108" s="14">
        <v>22821</v>
      </c>
      <c r="D108" s="13">
        <v>25002</v>
      </c>
      <c r="E108" s="14">
        <v>29912</v>
      </c>
      <c r="F108" s="12">
        <f t="shared" si="3"/>
        <v>7091</v>
      </c>
      <c r="G108" s="12">
        <f t="shared" si="2"/>
        <v>4910</v>
      </c>
      <c r="H108" s="14">
        <v>29911</v>
      </c>
      <c r="I108" s="13">
        <v>29911</v>
      </c>
    </row>
    <row r="109" spans="1:9" ht="51" customHeight="1">
      <c r="A109" s="73" t="s">
        <v>167</v>
      </c>
      <c r="B109" s="5" t="s">
        <v>168</v>
      </c>
      <c r="C109" s="68">
        <v>614</v>
      </c>
      <c r="D109" s="13">
        <v>0</v>
      </c>
      <c r="E109" s="14">
        <v>0</v>
      </c>
      <c r="F109" s="12">
        <f t="shared" si="3"/>
        <v>-614</v>
      </c>
      <c r="G109" s="12">
        <f t="shared" si="2"/>
        <v>0</v>
      </c>
      <c r="H109" s="14">
        <v>0</v>
      </c>
      <c r="I109" s="13">
        <v>0</v>
      </c>
    </row>
    <row r="110" spans="1:9" ht="46.5" customHeight="1">
      <c r="A110" s="71" t="s">
        <v>110</v>
      </c>
      <c r="B110" s="72" t="s">
        <v>111</v>
      </c>
      <c r="C110" s="14">
        <v>2129</v>
      </c>
      <c r="D110" s="13">
        <v>2352</v>
      </c>
      <c r="E110" s="14">
        <v>2272</v>
      </c>
      <c r="F110" s="12">
        <f t="shared" si="3"/>
        <v>143</v>
      </c>
      <c r="G110" s="12">
        <f t="shared" si="2"/>
        <v>-80</v>
      </c>
      <c r="H110" s="14">
        <v>2272</v>
      </c>
      <c r="I110" s="13">
        <v>2272</v>
      </c>
    </row>
    <row r="111" spans="1:9" ht="46.5" customHeight="1">
      <c r="A111" s="47" t="s">
        <v>172</v>
      </c>
      <c r="B111" s="49" t="s">
        <v>173</v>
      </c>
      <c r="C111" s="14">
        <v>2042</v>
      </c>
      <c r="D111" s="13">
        <v>2122</v>
      </c>
      <c r="E111" s="14">
        <v>2306</v>
      </c>
      <c r="F111" s="12">
        <f t="shared" si="3"/>
        <v>264</v>
      </c>
      <c r="G111" s="12">
        <f t="shared" si="2"/>
        <v>184</v>
      </c>
      <c r="H111" s="14">
        <v>2422</v>
      </c>
      <c r="I111" s="13">
        <v>2519</v>
      </c>
    </row>
    <row r="112" spans="1:9" ht="36" customHeight="1">
      <c r="A112" s="47" t="s">
        <v>170</v>
      </c>
      <c r="B112" s="48" t="s">
        <v>171</v>
      </c>
      <c r="C112" s="14">
        <v>627</v>
      </c>
      <c r="D112" s="13">
        <v>541</v>
      </c>
      <c r="E112" s="14">
        <v>541</v>
      </c>
      <c r="F112" s="12">
        <f t="shared" si="3"/>
        <v>-86</v>
      </c>
      <c r="G112" s="12">
        <f t="shared" si="2"/>
        <v>0</v>
      </c>
      <c r="H112" s="14">
        <v>541</v>
      </c>
      <c r="I112" s="13">
        <v>541</v>
      </c>
    </row>
    <row r="113" spans="1:9" ht="15.75">
      <c r="A113" s="40" t="s">
        <v>149</v>
      </c>
      <c r="B113" s="37" t="s">
        <v>150</v>
      </c>
      <c r="C113" s="14">
        <f>C114+C115+C116+C118+C117</f>
        <v>21018</v>
      </c>
      <c r="D113" s="14">
        <f>D114+D115+D116+D118+D117</f>
        <v>24485</v>
      </c>
      <c r="E113" s="14">
        <f>E114+E115+E116+E118+E117</f>
        <v>22581</v>
      </c>
      <c r="F113" s="12">
        <f t="shared" si="3"/>
        <v>1563</v>
      </c>
      <c r="G113" s="12">
        <f t="shared" si="2"/>
        <v>-1904</v>
      </c>
      <c r="H113" s="14">
        <f>H114+H115+H116+H118+H117</f>
        <v>29250</v>
      </c>
      <c r="I113" s="14">
        <f>I114+I115+I116+I118+I117</f>
        <v>29250</v>
      </c>
    </row>
    <row r="114" spans="1:9" ht="78.75" customHeight="1" hidden="1">
      <c r="A114" s="31" t="s">
        <v>151</v>
      </c>
      <c r="B114" s="4" t="s">
        <v>152</v>
      </c>
      <c r="C114" s="14">
        <v>0</v>
      </c>
      <c r="D114" s="14">
        <v>0</v>
      </c>
      <c r="E114" s="14"/>
      <c r="F114" s="12">
        <f t="shared" si="3"/>
        <v>0</v>
      </c>
      <c r="G114" s="12">
        <f t="shared" si="2"/>
        <v>0</v>
      </c>
      <c r="H114" s="14"/>
      <c r="I114" s="14"/>
    </row>
    <row r="115" spans="1:9" ht="0.75" customHeight="1">
      <c r="A115" s="31" t="s">
        <v>153</v>
      </c>
      <c r="B115" s="4" t="s">
        <v>154</v>
      </c>
      <c r="C115" s="14">
        <v>0</v>
      </c>
      <c r="D115" s="14">
        <v>0</v>
      </c>
      <c r="E115" s="14"/>
      <c r="F115" s="12">
        <f t="shared" si="3"/>
        <v>0</v>
      </c>
      <c r="G115" s="12">
        <f t="shared" si="2"/>
        <v>0</v>
      </c>
      <c r="H115" s="14"/>
      <c r="I115" s="14"/>
    </row>
    <row r="116" spans="1:9" ht="126.75" customHeight="1" hidden="1" thickBot="1">
      <c r="A116" s="74" t="s">
        <v>155</v>
      </c>
      <c r="B116" s="75" t="s">
        <v>156</v>
      </c>
      <c r="C116" s="14"/>
      <c r="D116" s="14"/>
      <c r="E116" s="14"/>
      <c r="F116" s="12">
        <f t="shared" si="3"/>
        <v>0</v>
      </c>
      <c r="G116" s="12">
        <f t="shared" si="2"/>
        <v>0</v>
      </c>
      <c r="H116" s="14"/>
      <c r="I116" s="14"/>
    </row>
    <row r="117" spans="1:9" ht="93.75" customHeight="1">
      <c r="A117" s="73" t="s">
        <v>157</v>
      </c>
      <c r="B117" s="4" t="s">
        <v>158</v>
      </c>
      <c r="C117" s="68">
        <v>21018</v>
      </c>
      <c r="D117" s="14">
        <v>23985</v>
      </c>
      <c r="E117" s="14">
        <v>22581</v>
      </c>
      <c r="F117" s="12">
        <f t="shared" si="3"/>
        <v>1563</v>
      </c>
      <c r="G117" s="12">
        <f t="shared" si="2"/>
        <v>-1404</v>
      </c>
      <c r="H117" s="14">
        <v>29250</v>
      </c>
      <c r="I117" s="14">
        <v>29250</v>
      </c>
    </row>
    <row r="118" spans="1:9" ht="47.25">
      <c r="A118" s="76" t="s">
        <v>159</v>
      </c>
      <c r="B118" s="72" t="s">
        <v>112</v>
      </c>
      <c r="C118" s="14">
        <v>0</v>
      </c>
      <c r="D118" s="14">
        <v>500</v>
      </c>
      <c r="E118" s="14"/>
      <c r="F118" s="12">
        <f t="shared" si="3"/>
        <v>0</v>
      </c>
      <c r="G118" s="12">
        <f t="shared" si="2"/>
        <v>-500</v>
      </c>
      <c r="H118" s="14">
        <v>0</v>
      </c>
      <c r="I118" s="14">
        <v>0</v>
      </c>
    </row>
    <row r="119" spans="1:9" ht="19.5" customHeight="1" hidden="1">
      <c r="A119" s="20"/>
      <c r="B119" s="4"/>
      <c r="C119" s="14"/>
      <c r="D119" s="42"/>
      <c r="E119" s="14"/>
      <c r="F119" s="12">
        <f t="shared" si="3"/>
        <v>0</v>
      </c>
      <c r="G119" s="10">
        <f t="shared" si="2"/>
        <v>0</v>
      </c>
      <c r="H119" s="14"/>
      <c r="I119" s="42"/>
    </row>
    <row r="120" spans="1:9" ht="15.75">
      <c r="A120" s="41"/>
      <c r="B120" s="6" t="s">
        <v>113</v>
      </c>
      <c r="C120" s="34">
        <f>C11+C45</f>
        <v>1345214</v>
      </c>
      <c r="D120" s="34">
        <f>D11+D44</f>
        <v>1663105</v>
      </c>
      <c r="E120" s="34">
        <f>E11+E44</f>
        <v>1489838</v>
      </c>
      <c r="F120" s="10">
        <f t="shared" si="3"/>
        <v>144624</v>
      </c>
      <c r="G120" s="10">
        <f t="shared" si="2"/>
        <v>-173267</v>
      </c>
      <c r="H120" s="34">
        <f>H11+H44</f>
        <v>1474897</v>
      </c>
      <c r="I120" s="34">
        <f>I11+I44</f>
        <v>1484770</v>
      </c>
    </row>
    <row r="121" spans="1:9" ht="78.75">
      <c r="A121" s="9" t="s">
        <v>160</v>
      </c>
      <c r="B121" s="5" t="s">
        <v>161</v>
      </c>
      <c r="C121" s="13">
        <v>-799</v>
      </c>
      <c r="D121" s="13"/>
      <c r="E121" s="33"/>
      <c r="F121" s="12">
        <f t="shared" si="3"/>
        <v>799</v>
      </c>
      <c r="G121" s="12">
        <f t="shared" si="2"/>
        <v>0</v>
      </c>
      <c r="H121" s="13">
        <v>0</v>
      </c>
      <c r="I121" s="13">
        <v>0</v>
      </c>
    </row>
    <row r="122" spans="1:9" ht="31.5">
      <c r="A122" s="43"/>
      <c r="B122" s="44" t="s">
        <v>162</v>
      </c>
      <c r="C122" s="11">
        <f>C119+C120+C121</f>
        <v>1344415</v>
      </c>
      <c r="D122" s="11">
        <f>D119+D120+D121</f>
        <v>1663105</v>
      </c>
      <c r="E122" s="34">
        <f>E119+E120+E121</f>
        <v>1489838</v>
      </c>
      <c r="F122" s="10">
        <f t="shared" si="3"/>
        <v>145423</v>
      </c>
      <c r="G122" s="10">
        <f t="shared" si="2"/>
        <v>-173267</v>
      </c>
      <c r="H122" s="11">
        <f>H119+H120+H121</f>
        <v>1474897</v>
      </c>
      <c r="I122" s="11">
        <f>I119+I120+I121</f>
        <v>1484770</v>
      </c>
    </row>
  </sheetData>
  <sheetProtection/>
  <mergeCells count="11">
    <mergeCell ref="I8:I9"/>
    <mergeCell ref="D8:D9"/>
    <mergeCell ref="E8:E9"/>
    <mergeCell ref="H8:H9"/>
    <mergeCell ref="A3:I3"/>
    <mergeCell ref="A4:I4"/>
    <mergeCell ref="A8:A9"/>
    <mergeCell ref="B8:B9"/>
    <mergeCell ref="C8:C9"/>
    <mergeCell ref="F8:F9"/>
    <mergeCell ref="G8:G9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zayarnaya_li</cp:lastModifiedBy>
  <cp:lastPrinted>2022-11-22T07:01:40Z</cp:lastPrinted>
  <dcterms:created xsi:type="dcterms:W3CDTF">1996-10-08T23:32:33Z</dcterms:created>
  <dcterms:modified xsi:type="dcterms:W3CDTF">2022-11-22T07:02:01Z</dcterms:modified>
  <cp:category/>
  <cp:version/>
  <cp:contentType/>
  <cp:contentStatus/>
</cp:coreProperties>
</file>